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kensetsu\Desktop\"/>
    </mc:Choice>
  </mc:AlternateContent>
  <xr:revisionPtr revIDLastSave="0" documentId="8_{F930FF39-8DE8-448E-B66B-F0F8C5E55E43}" xr6:coauthVersionLast="47" xr6:coauthVersionMax="47" xr10:uidLastSave="{00000000-0000-0000-0000-000000000000}"/>
  <workbookProtection workbookAlgorithmName="SHA-512" workbookHashValue="nqJ4/1SAT1XdgMpC4m40WggU/BYk96jtLsXtUZmjzsYqiBMauhUDPj/YqRW8EpNhavz7F4dIV/eMt8k7A5cogw==" workbookSaltValue="STwuPMEUZyG34yOSMz88jA==" workbookSpinCount="100000" lockStructure="1"/>
  <bookViews>
    <workbookView xWindow="-108" yWindow="-108" windowWidth="23256" windowHeight="1257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5" i="4"/>
  <c r="I85" i="4"/>
  <c r="G85" i="4"/>
  <c r="F85" i="4"/>
  <c r="AT10" i="4"/>
  <c r="I10" i="4"/>
  <c r="I8"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<sst xmlns="http://schemas.openxmlformats.org/spreadsheetml/2006/main" count="231" uniqueCount="117">
  <si>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</si>
  <si>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</si>
  <si>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</si>
  <si>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</si>
  <si>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</si>
  <si>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</si>
  <si>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</si>
  <si>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</si>
  <si>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</si>
  <si>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</si>
  <si>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</si>
  <si>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</si>
  <si>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</si>
  <si>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</si>
  <si>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</si>
  <si>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</si>
  <si>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</si>
  <si>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</si>
  <si>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</si>
  <si>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</si>
  <si>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</si>
  <si>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</si>
  <si>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</si>
  <si>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</si>
  <si>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</si>
  <si>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</si>
  <si>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</si>
  <si>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</si>
  <si>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</si>
  <si>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</si>
  <si>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</si>
  <si>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</si>
  <si>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</si>
  <si>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</si>
  <si>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</si>
  <si>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</si>
  <si>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</si>
  <si>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</si>
  <si>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</si>
  <si>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</si>
  <si>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</si>
  <si>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</si>
  <si>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</si>
  <si>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</si>
  <si>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</si>
  <si>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</si>
  <si>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</si>
  <si>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</si>
  <si>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</si>
  <si>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</si>
  <si>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</si>
  <si>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</si>
  <si>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</si>
  <si>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</si>
  <si>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</si>
  <si>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</si>
  <si>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</si>
  <si>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</si>
  <si>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</si>
  <si>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</si>
  <si>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</si>
  <si>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</si>
  <si>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</si>
  <si>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</si>
  <si>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</si>
  <si>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</si>
  <si>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</si>
  <si>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</si>
  <si>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</si>
  <si>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</si>
  <si>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</si>
  <si>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</si>
  <si>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</si>
  <si>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</si>
  <si>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</si>
  <si>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</si>
  <si>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</si>
  <si>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</si>
  <si>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</si>
  <si>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</si>
  <si>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</si>
  <si>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</si>
  <si>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</si>
  <si>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</si>
  <si>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</si>
  <si>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</si>
  <si>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</si>
  <si>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</si>
  <si>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</si>
  <si>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</si>
  <si>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</si>
  <si>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</si>
  <si>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</si>
  <si>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</si>
  <si>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</si>
  <si>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</si>
  <si>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鳥取県　江府町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</si>
  <si>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</si>
  <si>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</si>
  <si>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</si>
  <si>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</si>
  <si>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</si>
  <si>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</si>
  <si>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</si>
  <si>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</si>
  <si>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</si>
  <si>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</si>
  <si>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</si>
  <si>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</si>
  <si>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</si>
  <si>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</si>
  <si>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</si>
  <si>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</si>
  <si>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</si>
  <si>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・経常収支比率
　前年度と比較し同程度で、100％以上となっている。しかし、一般会計から繰入れ等に大きく依存している。よって、維持管理経費削減などの経営改善を行なっていく必要がある。
・累積欠損金比率
　一般会計からの繰入れ等により経常収支比率が微増したため、前年度と比較し微減した。物価上昇含め維持管理経費が増加する中、今後も計画的な維持修繕を行なうことで、施設の長寿命化を図る必要がある。
・流動比率
　流動負債についてはそのほとんどが企業債の償還であり、その償還が進んでいることにより流動比率が増加している。償還にあたり一般会計からの繰入金等でまかなっているのが現状である。
・企業債残高
 類似団体と比較し、同等程度である。今後の更新等は財政状況を勘案し平準的に行なっていかなければならないと考える。
・経費回収率
　修繕計画作成経費の減少等により100%以上となった。今後の人口減少により使用料の減収が予想さることから、汚水処理費についても費用の削減が必要と考える。
・汚水処理原価
　修繕計画作成経費の減少等により原価が減少した。
・施設利用率
　農業集落排水施設の一部を統合し利用率は改善した。しかし、５割程度であるため施設規模の見直しも検討する必要がある。
・水洗化率
　約9割と高い状況にあるが、100％目指して更なる接続への取り組みが必要である。</t>
    <phoneticPr fontId="4"/>
  </si>
  <si>
    <t>・有形固定資産償却率
　償却年数の短い処理場に係る割合が大きく、他団体と比べ高い率となっている。順次財政状況を勘案し、計画的に更新、長寿命化を行なっていかなければならない。また、施設の統廃合も検討する必要がある。
・管渠老朽化比率、管渠改善率
　対応年数置超えた管渠について現在ないが、今後短期間で整備を行なっているので計画的に更新、長寿命化等を行ない経営に負担が掛からないように計画的に行なうことが重要であると考える。</t>
    <phoneticPr fontId="4"/>
  </si>
  <si>
    <t>ストックマネイジメント計画に基づき順次修繕を実施していくことになる。今後も人口減少が続く中、料金収入の増加は見込めない。よって、長寿命化などで更なる経費の削減を行ない経営改善を一層進めていかなければならな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</si>
</sst>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E80-4EC3-9BD6-1D83465A388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6E80-4EC3-9BD6-1D83465A388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48.7</c:v>
                </c:pt>
                <c:pt idx="1">
                  <c:v>46.5</c:v>
                </c:pt>
                <c:pt idx="2">
                  <c:v>46.5</c:v>
                </c:pt>
                <c:pt idx="3">
                  <c:v>46.5</c:v>
                </c:pt>
                <c:pt idx="4">
                  <c:v>46.5</c:v>
                </c:pt>
              </c:numCache>
            </c:numRef>
          </c:val>
          <c:extLst>
            <c:ext xmlns:c16="http://schemas.microsoft.com/office/drawing/2014/chart" uri="{C3380CC4-5D6E-409C-BE32-E72D297353CC}">
              <c16:uniqueId val="{00000000-090A-4483-A713-A90C2EF5BA1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090A-4483-A713-A90C2EF5BA1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98.59</c:v>
                </c:pt>
                <c:pt idx="1">
                  <c:v>93.61</c:v>
                </c:pt>
                <c:pt idx="2">
                  <c:v>94.27</c:v>
                </c:pt>
                <c:pt idx="3">
                  <c:v>94.16</c:v>
                </c:pt>
                <c:pt idx="4">
                  <c:v>95.27</c:v>
                </c:pt>
              </c:numCache>
            </c:numRef>
          </c:val>
          <c:extLst>
            <c:ext xmlns:c16="http://schemas.microsoft.com/office/drawing/2014/chart" uri="{C3380CC4-5D6E-409C-BE32-E72D297353CC}">
              <c16:uniqueId val="{00000000-CB3D-4D5B-B0D3-805D9A3823B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CB3D-4D5B-B0D3-805D9A3823B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94.9</c:v>
                </c:pt>
                <c:pt idx="1">
                  <c:v>89.34</c:v>
                </c:pt>
                <c:pt idx="2">
                  <c:v>101.08</c:v>
                </c:pt>
                <c:pt idx="3">
                  <c:v>106.19</c:v>
                </c:pt>
                <c:pt idx="4">
                  <c:v>104.35</c:v>
                </c:pt>
              </c:numCache>
            </c:numRef>
          </c:val>
          <c:extLst>
            <c:ext xmlns:c16="http://schemas.microsoft.com/office/drawing/2014/chart" uri="{C3380CC4-5D6E-409C-BE32-E72D297353CC}">
              <c16:uniqueId val="{00000000-7CAE-45CD-BD50-E356C1E5C1D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7CAE-45CD-BD50-E356C1E5C1D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54.17</c:v>
                </c:pt>
                <c:pt idx="1">
                  <c:v>55.36</c:v>
                </c:pt>
                <c:pt idx="2">
                  <c:v>56.38</c:v>
                </c:pt>
                <c:pt idx="3">
                  <c:v>57.09</c:v>
                </c:pt>
                <c:pt idx="4">
                  <c:v>57.27</c:v>
                </c:pt>
              </c:numCache>
            </c:numRef>
          </c:val>
          <c:extLst>
            <c:ext xmlns:c16="http://schemas.microsoft.com/office/drawing/2014/chart" uri="{C3380CC4-5D6E-409C-BE32-E72D297353CC}">
              <c16:uniqueId val="{00000000-A219-4B99-8DF9-AFF64DBB850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A219-4B99-8DF9-AFF64DBB850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C1D-4BE4-B3E0-43B47E5306D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9C1D-4BE4-B3E0-43B47E5306D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585.13</c:v>
                </c:pt>
                <c:pt idx="1">
                  <c:v>634.79999999999995</c:v>
                </c:pt>
                <c:pt idx="2">
                  <c:v>641.30999999999995</c:v>
                </c:pt>
                <c:pt idx="3">
                  <c:v>631.87</c:v>
                </c:pt>
                <c:pt idx="4">
                  <c:v>577.45000000000005</c:v>
                </c:pt>
              </c:numCache>
            </c:numRef>
          </c:val>
          <c:extLst>
            <c:ext xmlns:c16="http://schemas.microsoft.com/office/drawing/2014/chart" uri="{C3380CC4-5D6E-409C-BE32-E72D297353CC}">
              <c16:uniqueId val="{00000000-8ACB-4007-BA4C-AD383C1A84A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8ACB-4007-BA4C-AD383C1A84A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30.84</c:v>
                </c:pt>
                <c:pt idx="1">
                  <c:v>39.83</c:v>
                </c:pt>
                <c:pt idx="2">
                  <c:v>36.950000000000003</c:v>
                </c:pt>
                <c:pt idx="3">
                  <c:v>40.96</c:v>
                </c:pt>
                <c:pt idx="4">
                  <c:v>66.78</c:v>
                </c:pt>
              </c:numCache>
            </c:numRef>
          </c:val>
          <c:extLst>
            <c:ext xmlns:c16="http://schemas.microsoft.com/office/drawing/2014/chart" uri="{C3380CC4-5D6E-409C-BE32-E72D297353CC}">
              <c16:uniqueId val="{00000000-C2B6-4096-BB3D-7715AAC402C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C2B6-4096-BB3D-7715AAC402C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1309</c:v>
                </c:pt>
                <c:pt idx="1">
                  <c:v>1287.21</c:v>
                </c:pt>
                <c:pt idx="2">
                  <c:v>1244.51</c:v>
                </c:pt>
                <c:pt idx="3">
                  <c:v>1185.01</c:v>
                </c:pt>
                <c:pt idx="4">
                  <c:v>1079.51</c:v>
                </c:pt>
              </c:numCache>
            </c:numRef>
          </c:val>
          <c:extLst>
            <c:ext xmlns:c16="http://schemas.microsoft.com/office/drawing/2014/chart" uri="{C3380CC4-5D6E-409C-BE32-E72D297353CC}">
              <c16:uniqueId val="{00000000-5286-45DD-B066-45881800F08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5286-45DD-B066-45881800F08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58.09</c:v>
                </c:pt>
                <c:pt idx="1">
                  <c:v>45.25</c:v>
                </c:pt>
                <c:pt idx="2">
                  <c:v>70.260000000000005</c:v>
                </c:pt>
                <c:pt idx="3">
                  <c:v>107.17</c:v>
                </c:pt>
                <c:pt idx="4">
                  <c:v>126</c:v>
                </c:pt>
              </c:numCache>
            </c:numRef>
          </c:val>
          <c:extLst>
            <c:ext xmlns:c16="http://schemas.microsoft.com/office/drawing/2014/chart" uri="{C3380CC4-5D6E-409C-BE32-E72D297353CC}">
              <c16:uniqueId val="{00000000-338C-4B05-9418-2AF02F633EC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338C-4B05-9418-2AF02F633EC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244.54</c:v>
                </c:pt>
                <c:pt idx="1">
                  <c:v>323.36</c:v>
                </c:pt>
                <c:pt idx="2">
                  <c:v>209.58</c:v>
                </c:pt>
                <c:pt idx="3">
                  <c:v>141.13999999999999</c:v>
                </c:pt>
                <c:pt idx="4">
                  <c:v>142.33000000000001</c:v>
                </c:pt>
              </c:numCache>
            </c:numRef>
          </c:val>
          <c:extLst>
            <c:ext xmlns:c16="http://schemas.microsoft.com/office/drawing/2014/chart" uri="{C3380CC4-5D6E-409C-BE32-E72D297353CC}">
              <c16:uniqueId val="{00000000-5222-483B-A49F-343AFECA64D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5222-483B-A49F-343AFECA64D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T1" zoomScale="96" zoomScaleNormal="96" workbookViewId="0">
      <selection activeCell="BI58" sqref="BI58"/>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0" t="str">
        <f>データ!H6</f>
        <v>鳥取県　江府町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D2</v>
      </c>
      <c r="X8" s="65"/>
      <c r="Y8" s="65"/>
      <c r="Z8" s="65"/>
      <c r="AA8" s="65"/>
      <c r="AB8" s="65"/>
      <c r="AC8" s="65"/>
      <c r="AD8" s="66" t="str">
        <f>データ!$M$6</f>
        <v>非設置</v>
      </c>
      <c r="AE8" s="66"/>
      <c r="AF8" s="66"/>
      <c r="AG8" s="66"/>
      <c r="AH8" s="66"/>
      <c r="AI8" s="66"/>
      <c r="AJ8" s="66"/>
      <c r="AK8" s="3"/>
      <c r="AL8" s="54">
        <f>データ!S6</f>
        <v>2479</v>
      </c>
      <c r="AM8" s="54"/>
      <c r="AN8" s="54"/>
      <c r="AO8" s="54"/>
      <c r="AP8" s="54"/>
      <c r="AQ8" s="54"/>
      <c r="AR8" s="54"/>
      <c r="AS8" s="54"/>
      <c r="AT8" s="53">
        <f>データ!T6</f>
        <v>124.52</v>
      </c>
      <c r="AU8" s="53"/>
      <c r="AV8" s="53"/>
      <c r="AW8" s="53"/>
      <c r="AX8" s="53"/>
      <c r="AY8" s="53"/>
      <c r="AZ8" s="53"/>
      <c r="BA8" s="53"/>
      <c r="BB8" s="53">
        <f>データ!U6</f>
        <v>19.91</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2">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2">
      <c r="A10" s="2"/>
      <c r="B10" s="53" t="str">
        <f>データ!N6</f>
        <v>-</v>
      </c>
      <c r="C10" s="53"/>
      <c r="D10" s="53"/>
      <c r="E10" s="53"/>
      <c r="F10" s="53"/>
      <c r="G10" s="53"/>
      <c r="H10" s="53"/>
      <c r="I10" s="53">
        <f>データ!O6</f>
        <v>54.46</v>
      </c>
      <c r="J10" s="53"/>
      <c r="K10" s="53"/>
      <c r="L10" s="53"/>
      <c r="M10" s="53"/>
      <c r="N10" s="53"/>
      <c r="O10" s="53"/>
      <c r="P10" s="53">
        <f>データ!P6</f>
        <v>59.33</v>
      </c>
      <c r="Q10" s="53"/>
      <c r="R10" s="53"/>
      <c r="S10" s="53"/>
      <c r="T10" s="53"/>
      <c r="U10" s="53"/>
      <c r="V10" s="53"/>
      <c r="W10" s="53">
        <f>データ!Q6</f>
        <v>100</v>
      </c>
      <c r="X10" s="53"/>
      <c r="Y10" s="53"/>
      <c r="Z10" s="53"/>
      <c r="AA10" s="53"/>
      <c r="AB10" s="53"/>
      <c r="AC10" s="53"/>
      <c r="AD10" s="54">
        <f>データ!R6</f>
        <v>3696</v>
      </c>
      <c r="AE10" s="54"/>
      <c r="AF10" s="54"/>
      <c r="AG10" s="54"/>
      <c r="AH10" s="54"/>
      <c r="AI10" s="54"/>
      <c r="AJ10" s="54"/>
      <c r="AK10" s="2"/>
      <c r="AL10" s="54">
        <f>データ!V6</f>
        <v>1460</v>
      </c>
      <c r="AM10" s="54"/>
      <c r="AN10" s="54"/>
      <c r="AO10" s="54"/>
      <c r="AP10" s="54"/>
      <c r="AQ10" s="54"/>
      <c r="AR10" s="54"/>
      <c r="AS10" s="54"/>
      <c r="AT10" s="53">
        <f>データ!W6</f>
        <v>0.68</v>
      </c>
      <c r="AU10" s="53"/>
      <c r="AV10" s="53"/>
      <c r="AW10" s="53"/>
      <c r="AX10" s="53"/>
      <c r="AY10" s="53"/>
      <c r="AZ10" s="53"/>
      <c r="BA10" s="53"/>
      <c r="BB10" s="53">
        <f>データ!X6</f>
        <v>2147.06</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2">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114</v>
      </c>
      <c r="BM16" s="80"/>
      <c r="BN16" s="80"/>
      <c r="BO16" s="80"/>
      <c r="BP16" s="80"/>
      <c r="BQ16" s="80"/>
      <c r="BR16" s="80"/>
      <c r="BS16" s="80"/>
      <c r="BT16" s="80"/>
      <c r="BU16" s="80"/>
      <c r="BV16" s="80"/>
      <c r="BW16" s="80"/>
      <c r="BX16" s="80"/>
      <c r="BY16" s="80"/>
      <c r="BZ16" s="8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bH7VkHf7yXEBcxSnpU9PzWH9vLwcbjaqxUCoEhXrY3qKgdVRIQ0dcx8ChC8r2Hc//3VL1r/10GEFaDHesKUWWQ==" saltValue="1NQjdXhqiiW7EL9Xm5op/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314030</v>
      </c>
      <c r="D6" s="19">
        <f t="shared" si="3"/>
        <v>46</v>
      </c>
      <c r="E6" s="19">
        <f t="shared" si="3"/>
        <v>17</v>
      </c>
      <c r="F6" s="19">
        <f t="shared" si="3"/>
        <v>4</v>
      </c>
      <c r="G6" s="19">
        <f t="shared" si="3"/>
        <v>0</v>
      </c>
      <c r="H6" s="19" t="str">
        <f t="shared" si="3"/>
        <v>鳥取県　江府町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54.46</v>
      </c>
      <c r="P6" s="20">
        <f t="shared" si="3"/>
        <v>59.33</v>
      </c>
      <c r="Q6" s="20">
        <f t="shared" si="3"/>
        <v>100</v>
      </c>
      <c r="R6" s="20">
        <f t="shared" si="3"/>
        <v>3696</v>
      </c>
      <c r="S6" s="20">
        <f t="shared" si="3"/>
        <v>2479</v>
      </c>
      <c r="T6" s="20">
        <f t="shared" si="3"/>
        <v>124.52</v>
      </c>
      <c r="U6" s="20">
        <f t="shared" si="3"/>
        <v>19.91</v>
      </c>
      <c r="V6" s="20">
        <f t="shared" si="3"/>
        <v>1460</v>
      </c>
      <c r="W6" s="20">
        <f t="shared" si="3"/>
        <v>0.68</v>
      </c>
      <c r="X6" s="20">
        <f t="shared" si="3"/>
        <v>2147.06</v>
      </c>
      <c r="Y6" s="21">
        <f>IF(Y7="",NA(),Y7)</f>
        <v>94.9</v>
      </c>
      <c r="Z6" s="21">
        <f t="shared" ref="Z6:AH6" si="4">IF(Z7="",NA(),Z7)</f>
        <v>89.34</v>
      </c>
      <c r="AA6" s="21">
        <f t="shared" si="4"/>
        <v>101.08</v>
      </c>
      <c r="AB6" s="21">
        <f t="shared" si="4"/>
        <v>106.19</v>
      </c>
      <c r="AC6" s="21">
        <f t="shared" si="4"/>
        <v>104.35</v>
      </c>
      <c r="AD6" s="21">
        <f t="shared" si="4"/>
        <v>105.78</v>
      </c>
      <c r="AE6" s="21">
        <f t="shared" si="4"/>
        <v>106.09</v>
      </c>
      <c r="AF6" s="21">
        <f t="shared" si="4"/>
        <v>106.44</v>
      </c>
      <c r="AG6" s="21">
        <f t="shared" si="4"/>
        <v>107.11</v>
      </c>
      <c r="AH6" s="21">
        <f t="shared" si="4"/>
        <v>106.38</v>
      </c>
      <c r="AI6" s="20" t="str">
        <f>IF(AI7="","",IF(AI7="-","【-】","【"&amp;SUBSTITUTE(TEXT(AI7,"#,##0.00"),"-","△")&amp;"】"))</f>
        <v>【105.07】</v>
      </c>
      <c r="AJ6" s="21">
        <f>IF(AJ7="",NA(),AJ7)</f>
        <v>585.13</v>
      </c>
      <c r="AK6" s="21">
        <f t="shared" ref="AK6:AS6" si="5">IF(AK7="",NA(),AK7)</f>
        <v>634.79999999999995</v>
      </c>
      <c r="AL6" s="21">
        <f t="shared" si="5"/>
        <v>641.30999999999995</v>
      </c>
      <c r="AM6" s="21">
        <f t="shared" si="5"/>
        <v>631.87</v>
      </c>
      <c r="AN6" s="21">
        <f t="shared" si="5"/>
        <v>577.45000000000005</v>
      </c>
      <c r="AO6" s="21">
        <f t="shared" si="5"/>
        <v>63.96</v>
      </c>
      <c r="AP6" s="21">
        <f t="shared" si="5"/>
        <v>69.42</v>
      </c>
      <c r="AQ6" s="21">
        <f t="shared" si="5"/>
        <v>72.86</v>
      </c>
      <c r="AR6" s="21">
        <f t="shared" si="5"/>
        <v>69.540000000000006</v>
      </c>
      <c r="AS6" s="21">
        <f t="shared" si="5"/>
        <v>70.63</v>
      </c>
      <c r="AT6" s="20" t="str">
        <f>IF(AT7="","",IF(AT7="-","【-】","【"&amp;SUBSTITUTE(TEXT(AT7,"#,##0.00"),"-","△")&amp;"】"))</f>
        <v>【63.54】</v>
      </c>
      <c r="AU6" s="21">
        <f>IF(AU7="",NA(),AU7)</f>
        <v>30.84</v>
      </c>
      <c r="AV6" s="21">
        <f t="shared" ref="AV6:BD6" si="6">IF(AV7="",NA(),AV7)</f>
        <v>39.83</v>
      </c>
      <c r="AW6" s="21">
        <f t="shared" si="6"/>
        <v>36.950000000000003</v>
      </c>
      <c r="AX6" s="21">
        <f t="shared" si="6"/>
        <v>40.96</v>
      </c>
      <c r="AY6" s="21">
        <f t="shared" si="6"/>
        <v>66.78</v>
      </c>
      <c r="AZ6" s="21">
        <f t="shared" si="6"/>
        <v>44.24</v>
      </c>
      <c r="BA6" s="21">
        <f t="shared" si="6"/>
        <v>43.07</v>
      </c>
      <c r="BB6" s="21">
        <f t="shared" si="6"/>
        <v>45.42</v>
      </c>
      <c r="BC6" s="21">
        <f t="shared" si="6"/>
        <v>50.63</v>
      </c>
      <c r="BD6" s="21">
        <f t="shared" si="6"/>
        <v>53.28</v>
      </c>
      <c r="BE6" s="20" t="str">
        <f>IF(BE7="","",IF(BE7="-","【-】","【"&amp;SUBSTITUTE(TEXT(BE7,"#,##0.00"),"-","△")&amp;"】"))</f>
        <v>【50.90】</v>
      </c>
      <c r="BF6" s="21">
        <f>IF(BF7="",NA(),BF7)</f>
        <v>1309</v>
      </c>
      <c r="BG6" s="21">
        <f t="shared" ref="BG6:BO6" si="7">IF(BG7="",NA(),BG7)</f>
        <v>1287.21</v>
      </c>
      <c r="BH6" s="21">
        <f t="shared" si="7"/>
        <v>1244.51</v>
      </c>
      <c r="BI6" s="21">
        <f t="shared" si="7"/>
        <v>1185.01</v>
      </c>
      <c r="BJ6" s="21">
        <f t="shared" si="7"/>
        <v>1079.51</v>
      </c>
      <c r="BK6" s="21">
        <f t="shared" si="7"/>
        <v>1258.43</v>
      </c>
      <c r="BL6" s="21">
        <f t="shared" si="7"/>
        <v>1163.75</v>
      </c>
      <c r="BM6" s="21">
        <f t="shared" si="7"/>
        <v>1195.47</v>
      </c>
      <c r="BN6" s="21">
        <f t="shared" si="7"/>
        <v>1168.69</v>
      </c>
      <c r="BO6" s="21">
        <f t="shared" si="7"/>
        <v>1142.44</v>
      </c>
      <c r="BP6" s="20" t="str">
        <f>IF(BP7="","",IF(BP7="-","【-】","【"&amp;SUBSTITUTE(TEXT(BP7,"#,##0.00"),"-","△")&amp;"】"))</f>
        <v>【1,099.15】</v>
      </c>
      <c r="BQ6" s="21">
        <f>IF(BQ7="",NA(),BQ7)</f>
        <v>58.09</v>
      </c>
      <c r="BR6" s="21">
        <f t="shared" ref="BR6:BZ6" si="8">IF(BR7="",NA(),BR7)</f>
        <v>45.25</v>
      </c>
      <c r="BS6" s="21">
        <f t="shared" si="8"/>
        <v>70.260000000000005</v>
      </c>
      <c r="BT6" s="21">
        <f t="shared" si="8"/>
        <v>107.17</v>
      </c>
      <c r="BU6" s="21">
        <f t="shared" si="8"/>
        <v>126</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244.54</v>
      </c>
      <c r="CC6" s="21">
        <f t="shared" ref="CC6:CK6" si="9">IF(CC7="",NA(),CC7)</f>
        <v>323.36</v>
      </c>
      <c r="CD6" s="21">
        <f t="shared" si="9"/>
        <v>209.58</v>
      </c>
      <c r="CE6" s="21">
        <f t="shared" si="9"/>
        <v>141.13999999999999</v>
      </c>
      <c r="CF6" s="21">
        <f t="shared" si="9"/>
        <v>142.33000000000001</v>
      </c>
      <c r="CG6" s="21">
        <f t="shared" si="9"/>
        <v>224.88</v>
      </c>
      <c r="CH6" s="21">
        <f t="shared" si="9"/>
        <v>228.64</v>
      </c>
      <c r="CI6" s="21">
        <f t="shared" si="9"/>
        <v>239.46</v>
      </c>
      <c r="CJ6" s="21">
        <f t="shared" si="9"/>
        <v>233.15</v>
      </c>
      <c r="CK6" s="21">
        <f t="shared" si="9"/>
        <v>252.17</v>
      </c>
      <c r="CL6" s="20" t="str">
        <f>IF(CL7="","",IF(CL7="-","【-】","【"&amp;SUBSTITUTE(TEXT(CL7,"#,##0.00"),"-","△")&amp;"】"))</f>
        <v>【225.78】</v>
      </c>
      <c r="CM6" s="21">
        <f>IF(CM7="",NA(),CM7)</f>
        <v>48.7</v>
      </c>
      <c r="CN6" s="21">
        <f t="shared" ref="CN6:CV6" si="10">IF(CN7="",NA(),CN7)</f>
        <v>46.5</v>
      </c>
      <c r="CO6" s="21">
        <f t="shared" si="10"/>
        <v>46.5</v>
      </c>
      <c r="CP6" s="21">
        <f t="shared" si="10"/>
        <v>46.5</v>
      </c>
      <c r="CQ6" s="21">
        <f t="shared" si="10"/>
        <v>46.5</v>
      </c>
      <c r="CR6" s="21">
        <f t="shared" si="10"/>
        <v>42.4</v>
      </c>
      <c r="CS6" s="21">
        <f t="shared" si="10"/>
        <v>42.28</v>
      </c>
      <c r="CT6" s="21">
        <f t="shared" si="10"/>
        <v>41.06</v>
      </c>
      <c r="CU6" s="21">
        <f t="shared" si="10"/>
        <v>42.09</v>
      </c>
      <c r="CV6" s="21">
        <f t="shared" si="10"/>
        <v>42.15</v>
      </c>
      <c r="CW6" s="20" t="str">
        <f>IF(CW7="","",IF(CW7="-","【-】","【"&amp;SUBSTITUTE(TEXT(CW7,"#,##0.00"),"-","△")&amp;"】"))</f>
        <v>【43.17】</v>
      </c>
      <c r="CX6" s="21">
        <f>IF(CX7="",NA(),CX7)</f>
        <v>98.59</v>
      </c>
      <c r="CY6" s="21">
        <f t="shared" ref="CY6:DG6" si="11">IF(CY7="",NA(),CY7)</f>
        <v>93.61</v>
      </c>
      <c r="CZ6" s="21">
        <f t="shared" si="11"/>
        <v>94.27</v>
      </c>
      <c r="DA6" s="21">
        <f t="shared" si="11"/>
        <v>94.16</v>
      </c>
      <c r="DB6" s="21">
        <f t="shared" si="11"/>
        <v>95.27</v>
      </c>
      <c r="DC6" s="21">
        <f t="shared" si="11"/>
        <v>84.19</v>
      </c>
      <c r="DD6" s="21">
        <f t="shared" si="11"/>
        <v>84.34</v>
      </c>
      <c r="DE6" s="21">
        <f t="shared" si="11"/>
        <v>84.34</v>
      </c>
      <c r="DF6" s="21">
        <f t="shared" si="11"/>
        <v>84.73</v>
      </c>
      <c r="DG6" s="21">
        <f t="shared" si="11"/>
        <v>84.21</v>
      </c>
      <c r="DH6" s="20" t="str">
        <f>IF(DH7="","",IF(DH7="-","【-】","【"&amp;SUBSTITUTE(TEXT(DH7,"#,##0.00"),"-","△")&amp;"】"))</f>
        <v>【86.31】</v>
      </c>
      <c r="DI6" s="21">
        <f>IF(DI7="",NA(),DI7)</f>
        <v>54.17</v>
      </c>
      <c r="DJ6" s="21">
        <f t="shared" ref="DJ6:DR6" si="12">IF(DJ7="",NA(),DJ7)</f>
        <v>55.36</v>
      </c>
      <c r="DK6" s="21">
        <f t="shared" si="12"/>
        <v>56.38</v>
      </c>
      <c r="DL6" s="21">
        <f t="shared" si="12"/>
        <v>57.09</v>
      </c>
      <c r="DM6" s="21">
        <f t="shared" si="12"/>
        <v>57.27</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2">
      <c r="A7" s="14"/>
      <c r="B7" s="23">
        <v>2024</v>
      </c>
      <c r="C7" s="23">
        <v>314030</v>
      </c>
      <c r="D7" s="23">
        <v>46</v>
      </c>
      <c r="E7" s="23">
        <v>17</v>
      </c>
      <c r="F7" s="23">
        <v>4</v>
      </c>
      <c r="G7" s="23">
        <v>0</v>
      </c>
      <c r="H7" s="23" t="s">
        <v>96</v>
      </c>
      <c r="I7" s="23" t="s">
        <v>97</v>
      </c>
      <c r="J7" s="23" t="s">
        <v>98</v>
      </c>
      <c r="K7" s="23" t="s">
        <v>99</v>
      </c>
      <c r="L7" s="23" t="s">
        <v>100</v>
      </c>
      <c r="M7" s="23" t="s">
        <v>101</v>
      </c>
      <c r="N7" s="24" t="s">
        <v>102</v>
      </c>
      <c r="O7" s="24">
        <v>54.46</v>
      </c>
      <c r="P7" s="24">
        <v>59.33</v>
      </c>
      <c r="Q7" s="24">
        <v>100</v>
      </c>
      <c r="R7" s="24">
        <v>3696</v>
      </c>
      <c r="S7" s="24">
        <v>2479</v>
      </c>
      <c r="T7" s="24">
        <v>124.52</v>
      </c>
      <c r="U7" s="24">
        <v>19.91</v>
      </c>
      <c r="V7" s="24">
        <v>1460</v>
      </c>
      <c r="W7" s="24">
        <v>0.68</v>
      </c>
      <c r="X7" s="24">
        <v>2147.06</v>
      </c>
      <c r="Y7" s="24">
        <v>94.9</v>
      </c>
      <c r="Z7" s="24">
        <v>89.34</v>
      </c>
      <c r="AA7" s="24">
        <v>101.08</v>
      </c>
      <c r="AB7" s="24">
        <v>106.19</v>
      </c>
      <c r="AC7" s="24">
        <v>104.35</v>
      </c>
      <c r="AD7" s="24">
        <v>105.78</v>
      </c>
      <c r="AE7" s="24">
        <v>106.09</v>
      </c>
      <c r="AF7" s="24">
        <v>106.44</v>
      </c>
      <c r="AG7" s="24">
        <v>107.11</v>
      </c>
      <c r="AH7" s="24">
        <v>106.38</v>
      </c>
      <c r="AI7" s="24">
        <v>105.07</v>
      </c>
      <c r="AJ7" s="24">
        <v>585.13</v>
      </c>
      <c r="AK7" s="24">
        <v>634.79999999999995</v>
      </c>
      <c r="AL7" s="24">
        <v>641.30999999999995</v>
      </c>
      <c r="AM7" s="24">
        <v>631.87</v>
      </c>
      <c r="AN7" s="24">
        <v>577.45000000000005</v>
      </c>
      <c r="AO7" s="24">
        <v>63.96</v>
      </c>
      <c r="AP7" s="24">
        <v>69.42</v>
      </c>
      <c r="AQ7" s="24">
        <v>72.86</v>
      </c>
      <c r="AR7" s="24">
        <v>69.540000000000006</v>
      </c>
      <c r="AS7" s="24">
        <v>70.63</v>
      </c>
      <c r="AT7" s="24">
        <v>63.54</v>
      </c>
      <c r="AU7" s="24">
        <v>30.84</v>
      </c>
      <c r="AV7" s="24">
        <v>39.83</v>
      </c>
      <c r="AW7" s="24">
        <v>36.950000000000003</v>
      </c>
      <c r="AX7" s="24">
        <v>40.96</v>
      </c>
      <c r="AY7" s="24">
        <v>66.78</v>
      </c>
      <c r="AZ7" s="24">
        <v>44.24</v>
      </c>
      <c r="BA7" s="24">
        <v>43.07</v>
      </c>
      <c r="BB7" s="24">
        <v>45.42</v>
      </c>
      <c r="BC7" s="24">
        <v>50.63</v>
      </c>
      <c r="BD7" s="24">
        <v>53.28</v>
      </c>
      <c r="BE7" s="24">
        <v>50.9</v>
      </c>
      <c r="BF7" s="24">
        <v>1309</v>
      </c>
      <c r="BG7" s="24">
        <v>1287.21</v>
      </c>
      <c r="BH7" s="24">
        <v>1244.51</v>
      </c>
      <c r="BI7" s="24">
        <v>1185.01</v>
      </c>
      <c r="BJ7" s="24">
        <v>1079.51</v>
      </c>
      <c r="BK7" s="24">
        <v>1258.43</v>
      </c>
      <c r="BL7" s="24">
        <v>1163.75</v>
      </c>
      <c r="BM7" s="24">
        <v>1195.47</v>
      </c>
      <c r="BN7" s="24">
        <v>1168.69</v>
      </c>
      <c r="BO7" s="24">
        <v>1142.44</v>
      </c>
      <c r="BP7" s="24">
        <v>1099.1500000000001</v>
      </c>
      <c r="BQ7" s="24">
        <v>58.09</v>
      </c>
      <c r="BR7" s="24">
        <v>45.25</v>
      </c>
      <c r="BS7" s="24">
        <v>70.260000000000005</v>
      </c>
      <c r="BT7" s="24">
        <v>107.17</v>
      </c>
      <c r="BU7" s="24">
        <v>126</v>
      </c>
      <c r="BV7" s="24">
        <v>73.36</v>
      </c>
      <c r="BW7" s="24">
        <v>72.599999999999994</v>
      </c>
      <c r="BX7" s="24">
        <v>69.430000000000007</v>
      </c>
      <c r="BY7" s="24">
        <v>70.709999999999994</v>
      </c>
      <c r="BZ7" s="24">
        <v>66.63</v>
      </c>
      <c r="CA7" s="24">
        <v>72.92</v>
      </c>
      <c r="CB7" s="24">
        <v>244.54</v>
      </c>
      <c r="CC7" s="24">
        <v>323.36</v>
      </c>
      <c r="CD7" s="24">
        <v>209.58</v>
      </c>
      <c r="CE7" s="24">
        <v>141.13999999999999</v>
      </c>
      <c r="CF7" s="24">
        <v>142.33000000000001</v>
      </c>
      <c r="CG7" s="24">
        <v>224.88</v>
      </c>
      <c r="CH7" s="24">
        <v>228.64</v>
      </c>
      <c r="CI7" s="24">
        <v>239.46</v>
      </c>
      <c r="CJ7" s="24">
        <v>233.15</v>
      </c>
      <c r="CK7" s="24">
        <v>252.17</v>
      </c>
      <c r="CL7" s="24">
        <v>225.78</v>
      </c>
      <c r="CM7" s="24">
        <v>48.7</v>
      </c>
      <c r="CN7" s="24">
        <v>46.5</v>
      </c>
      <c r="CO7" s="24">
        <v>46.5</v>
      </c>
      <c r="CP7" s="24">
        <v>46.5</v>
      </c>
      <c r="CQ7" s="24">
        <v>46.5</v>
      </c>
      <c r="CR7" s="24">
        <v>42.4</v>
      </c>
      <c r="CS7" s="24">
        <v>42.28</v>
      </c>
      <c r="CT7" s="24">
        <v>41.06</v>
      </c>
      <c r="CU7" s="24">
        <v>42.09</v>
      </c>
      <c r="CV7" s="24">
        <v>42.15</v>
      </c>
      <c r="CW7" s="24">
        <v>43.17</v>
      </c>
      <c r="CX7" s="24">
        <v>98.59</v>
      </c>
      <c r="CY7" s="24">
        <v>93.61</v>
      </c>
      <c r="CZ7" s="24">
        <v>94.27</v>
      </c>
      <c r="DA7" s="24">
        <v>94.16</v>
      </c>
      <c r="DB7" s="24">
        <v>95.27</v>
      </c>
      <c r="DC7" s="24">
        <v>84.19</v>
      </c>
      <c r="DD7" s="24">
        <v>84.34</v>
      </c>
      <c r="DE7" s="24">
        <v>84.34</v>
      </c>
      <c r="DF7" s="24">
        <v>84.73</v>
      </c>
      <c r="DG7" s="24">
        <v>84.21</v>
      </c>
      <c r="DH7" s="24">
        <v>86.31</v>
      </c>
      <c r="DI7" s="24">
        <v>54.17</v>
      </c>
      <c r="DJ7" s="24">
        <v>55.36</v>
      </c>
      <c r="DK7" s="24">
        <v>56.38</v>
      </c>
      <c r="DL7" s="24">
        <v>57.09</v>
      </c>
      <c r="DM7" s="24">
        <v>57.27</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110</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Kensetsu</cp:lastModifiedBy>
  <dcterms:created xsi:type="dcterms:W3CDTF">2025-12-23T06:13:29Z</dcterms:created>
  <dcterms:modified xsi:type="dcterms:W3CDTF">2026-02-04T07:18:38Z</dcterms:modified>
  <cp:category/>
</cp:coreProperties>
</file>