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財政係共有ﾌｱｲﾙ\県地域振興課\R07\20260303_【依頼：3月16日（月）正午締切】令和６年度財政状況資料集の作成・公表について（依頼）\03_回答\"/>
    </mc:Choice>
  </mc:AlternateContent>
  <xr:revisionPtr revIDLastSave="0" documentId="13_ncr:1_{04AAD197-83B3-4C04-AF9B-8C15194F55F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E34" i="10" l="1"/>
  <c r="BW34" i="10" s="1"/>
  <c r="BW35" i="10" s="1"/>
  <c r="BW36" i="10" s="1"/>
  <c r="BW37" i="10" s="1"/>
  <c r="BW38" i="10" s="1"/>
  <c r="CO34" i="10" l="1"/>
</calcChain>
</file>

<file path=xl/sharedStrings.xml><?xml version="1.0" encoding="utf-8"?>
<sst xmlns="http://schemas.openxmlformats.org/spreadsheetml/2006/main" count="1045" uniqueCount="561">
  <si>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</si>
  <si>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</si>
  <si>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</si>
  <si>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</si>
  <si>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</si>
  <si>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</si>
  <si>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</si>
  <si>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</si>
  <si>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</si>
  <si>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</si>
  <si>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</si>
  <si>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</si>
  <si>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</si>
  <si>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</si>
  <si>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</si>
  <si>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</si>
  <si>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</si>
  <si>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</si>
  <si>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</si>
  <si>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</si>
  <si>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</si>
  <si>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</si>
  <si>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</si>
  <si>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</si>
  <si>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</si>
  <si>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</si>
  <si>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</si>
  <si>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</si>
  <si>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</si>
  <si>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</si>
  <si>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</si>
  <si>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</si>
  <si>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</si>
  <si>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</si>
  <si>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</si>
  <si>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</si>
  <si>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</si>
  <si>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</si>
  <si>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</si>
  <si>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</si>
  <si>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</si>
  <si>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</si>
  <si>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</si>
  <si>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</si>
  <si>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</si>
  <si>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</si>
  <si>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</si>
  <si>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</si>
  <si>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</si>
  <si>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</si>
  <si>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</si>
  <si>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</si>
  <si>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</si>
  <si>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</si>
  <si>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</si>
  <si>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</si>
  <si>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</si>
  <si>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</si>
  <si>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</si>
  <si>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</si>
  <si>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</si>
  <si>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</si>
  <si>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</si>
  <si>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</si>
  <si>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</si>
  <si>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</si>
  <si>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</si>
  <si>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</si>
  <si>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</si>
  <si>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</si>
  <si>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</si>
  <si>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</si>
  <si>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</si>
  <si>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</si>
  <si>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</si>
  <si>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</si>
  <si>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</si>
  <si>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</si>
  <si>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</si>
  <si>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</si>
  <si>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</si>
  <si>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</si>
  <si>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</si>
  <si>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</si>
  <si>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</si>
  <si>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</si>
  <si>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</si>
  <si>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</si>
  <si>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</si>
  <si>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</si>
  <si>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</si>
  <si>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</si>
  <si>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</si>
  <si>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</si>
  <si>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倉吉市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</si>
  <si>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</si>
  <si>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</si>
  <si>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</si>
  <si>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</si>
  <si>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</si>
  <si>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</si>
  <si>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</si>
  <si>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</si>
  <si>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</si>
  <si>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</si>
  <si>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</si>
  <si>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</si>
  <si>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</si>
  <si>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</si>
  <si>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</si>
  <si>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</si>
  <si>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</si>
  <si>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</si>
  <si>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</si>
  <si>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</si>
  <si>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</si>
  <si>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</si>
  <si>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</si>
  <si>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</si>
  <si>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</si>
  <si>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</si>
  <si>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</si>
  <si>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</si>
  <si>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</si>
  <si>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</si>
  <si>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</si>
  <si>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</si>
  <si>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</si>
  <si>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</si>
  <si>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</si>
  <si>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</si>
  <si>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</si>
  <si>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</si>
  <si>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</si>
  <si>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</si>
  <si>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</si>
  <si>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</si>
  <si>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</si>
  <si>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</si>
  <si>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</si>
  <si>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</si>
  <si>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</si>
  <si>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</si>
  <si>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</si>
  <si>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</si>
  <si>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</si>
  <si>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</si>
  <si>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</si>
  <si>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</si>
  <si>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</si>
  <si>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</si>
  <si>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</si>
  <si>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</si>
  <si>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</si>
  <si>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</si>
  <si>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</si>
  <si>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</si>
  <si>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</si>
  <si>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</si>
  <si>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</si>
  <si>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</si>
  <si>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</si>
  <si>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</si>
  <si>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</si>
  <si>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</si>
  <si>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</si>
  <si>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</si>
  <si>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</si>
  <si>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</si>
  <si>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</si>
  <si>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</si>
  <si>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</si>
  <si>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</si>
  <si>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</si>
  <si>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</si>
  <si>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</si>
  <si>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</si>
  <si>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</si>
  <si>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</si>
  <si>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</si>
  <si>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</si>
  <si>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</si>
  <si>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</si>
  <si>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</si>
  <si>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</si>
  <si>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</si>
  <si>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</si>
  <si>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</si>
  <si>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</si>
  <si>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</si>
  <si>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</si>
  <si>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</si>
  <si>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</si>
  <si>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</si>
  <si>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</si>
  <si>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</si>
  <si>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</si>
  <si>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</si>
  <si>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</si>
  <si>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</si>
  <si>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</si>
  <si>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</si>
  <si>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</si>
  <si>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鳥取県倉吉市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</si>
  <si>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</si>
  <si>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</si>
  <si>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</si>
  <si>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</si>
  <si>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</si>
  <si>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</si>
  <si>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</si>
  <si>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</si>
  <si>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</si>
  <si>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</si>
  <si>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</si>
  <si>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</si>
  <si>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</si>
  <si>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</si>
  <si>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</si>
  <si>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</si>
  <si>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</si>
  <si>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</si>
  <si>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</si>
  <si>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</si>
  <si>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</si>
  <si>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</si>
  <si>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</si>
  <si>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</si>
  <si>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</si>
  <si>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</si>
  <si>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</si>
  <si>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</si>
  <si>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</si>
  <si>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</si>
  <si>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</si>
  <si>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</si>
  <si>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</si>
  <si>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</si>
  <si>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</si>
  <si>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</si>
  <si>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</si>
  <si>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</si>
  <si>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</si>
  <si>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</si>
  <si>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</si>
  <si>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</si>
  <si>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</si>
  <si>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</si>
  <si>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</si>
  <si>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</si>
  <si>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</si>
  <si>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</si>
  <si>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</si>
  <si>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</si>
  <si>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</si>
  <si>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</si>
  <si>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</si>
  <si>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</si>
  <si>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</si>
  <si>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</si>
  <si>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</si>
  <si>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</si>
  <si>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</si>
  <si>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</si>
  <si>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</si>
  <si>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</si>
  <si>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</si>
  <si>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</si>
  <si>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</si>
  <si>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</si>
  <si>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</si>
  <si>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</si>
  <si>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</si>
  <si>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</si>
  <si>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</si>
  <si>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</si>
  <si>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</si>
  <si>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</si>
  <si>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</si>
  <si>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</si>
  <si>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</si>
  <si>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</si>
  <si>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</si>
  <si>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</si>
  <si>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</si>
  <si>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</si>
  <si>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</si>
  <si>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</si>
  <si>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</si>
  <si>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</si>
  <si>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</si>
  <si>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</si>
  <si>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</si>
  <si>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</si>
  <si>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</si>
  <si>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</si>
  <si>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</si>
  <si>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</si>
  <si>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</si>
  <si>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</si>
  <si>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</si>
  <si>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</si>
  <si>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</si>
  <si>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</si>
  <si>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</si>
  <si>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</si>
  <si>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</si>
  <si>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</si>
  <si>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</si>
  <si>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</si>
  <si>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</si>
  <si>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</si>
  <si>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</si>
  <si>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</si>
  <si>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</si>
  <si>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</si>
  <si>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</si>
  <si>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</si>
  <si>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</si>
  <si>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</si>
  <si>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</si>
  <si>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</si>
  <si>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</si>
  <si>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</si>
  <si>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</si>
  <si>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</si>
  <si>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</si>
  <si>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</si>
  <si>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</si>
  <si>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</si>
  <si>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</si>
  <si>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</si>
  <si>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</si>
  <si>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</si>
  <si>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</si>
  <si>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</si>
  <si>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</si>
  <si>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</si>
  <si>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</si>
  <si>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</si>
  <si>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</si>
  <si>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</si>
  <si>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</si>
  <si>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</si>
  <si>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</si>
  <si>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</si>
  <si>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</si>
  <si>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</si>
  <si>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</si>
  <si>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</si>
  <si>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</si>
  <si>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</si>
  <si>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</si>
  <si>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鳥取県倉吉市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</si>
  <si>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</si>
  <si>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</si>
  <si>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</si>
  <si>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</si>
  <si>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</si>
  <si>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</si>
  <si>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</si>
  <si>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</si>
  <si>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</si>
  <si>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</si>
  <si>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</si>
  <si>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</si>
  <si>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</si>
  <si>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</si>
  <si>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</si>
  <si>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</si>
  <si>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</si>
  <si>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</si>
  <si>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</si>
  <si>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</si>
  <si>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</si>
  <si>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</si>
  <si>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</si>
  <si>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</si>
  <si>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</si>
  <si>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</si>
  <si>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</si>
  <si>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</si>
  <si>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</si>
  <si>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</si>
  <si>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</si>
  <si>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</si>
  <si>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</si>
  <si>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</si>
  <si>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</si>
  <si>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</si>
  <si>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</si>
  <si>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水道事業</t>
    <phoneticPr fontId="5"/>
  </si>
  <si>
    <t>法適用企業</t>
    <phoneticPr fontId="5"/>
  </si>
  <si>
    <t>下水道事業</t>
    <phoneticPr fontId="5"/>
  </si>
  <si>
    <t>温泉配湯事業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</si>
  <si>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</si>
  <si>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</si>
  <si>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</si>
  <si>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</si>
  <si>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</si>
  <si>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</si>
  <si>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</si>
  <si>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</si>
  <si>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</si>
  <si>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</si>
  <si>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</si>
  <si>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</si>
  <si>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</si>
  <si>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</si>
  <si>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</si>
  <si>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</si>
  <si>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</si>
  <si>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</si>
  <si>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</si>
  <si>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</si>
  <si>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</si>
  <si>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</si>
  <si>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</si>
  <si>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</si>
  <si>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</si>
  <si>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</si>
  <si>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</si>
  <si>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</si>
  <si>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</si>
  <si>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</si>
  <si>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</si>
  <si>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</si>
  <si>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</si>
  <si>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</si>
  <si>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</si>
  <si>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</si>
  <si>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</si>
  <si>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</si>
  <si>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</si>
  <si>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</si>
  <si>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</si>
  <si>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</si>
  <si>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</si>
  <si>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</si>
  <si>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</si>
  <si>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</si>
  <si>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</si>
  <si>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</si>
  <si>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</si>
  <si>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</si>
  <si>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</si>
  <si>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</si>
  <si>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</si>
  <si>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</si>
  <si>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</si>
  <si>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</si>
  <si>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</si>
  <si>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</si>
  <si>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</si>
  <si>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</si>
  <si>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</si>
  <si>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</si>
  <si>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</si>
  <si>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</si>
  <si>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</si>
  <si>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</si>
  <si>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</si>
  <si>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</si>
  <si>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</si>
  <si>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</si>
  <si>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</si>
  <si>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</si>
  <si>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</si>
  <si>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</si>
  <si>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</si>
  <si>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</si>
  <si>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</si>
  <si>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</si>
  <si>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</si>
  <si>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</si>
  <si>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</si>
  <si>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</si>
  <si>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</si>
  <si>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</si>
  <si>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</si>
  <si>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</si>
  <si>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</si>
  <si>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</si>
  <si>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</si>
  <si>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</si>
  <si>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</si>
  <si>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</si>
  <si>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</si>
  <si>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</si>
  <si>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</si>
  <si>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</si>
  <si>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</si>
  <si>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</si>
  <si>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</si>
  <si>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</si>
  <si>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</si>
  <si>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</si>
  <si>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</si>
  <si>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</si>
  <si>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</si>
  <si>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</si>
  <si>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</si>
  <si>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</si>
  <si>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</si>
  <si>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</si>
  <si>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</si>
  <si>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</si>
  <si>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</si>
  <si>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</si>
  <si>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</si>
  <si>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</si>
  <si>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</si>
  <si>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</si>
  <si>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</si>
  <si>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</si>
  <si>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</si>
  <si>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</si>
  <si>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</si>
  <si>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</si>
  <si>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</si>
  <si>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</si>
  <si>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</si>
  <si>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</si>
  <si>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</si>
  <si>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</si>
  <si>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</si>
  <si>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</si>
  <si>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</si>
  <si>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</si>
  <si>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</si>
  <si>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</si>
  <si>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1.17</t>
  </si>
  <si>
    <t>▲ 1.40</t>
  </si>
  <si>
    <t>水道事業</t>
  </si>
  <si>
    <t>一般会計</t>
  </si>
  <si>
    <t>介護保険事業</t>
  </si>
  <si>
    <t>下水道事業</t>
  </si>
  <si>
    <t>国民健康保険事業</t>
  </si>
  <si>
    <t>後期高齢者医療事業</t>
  </si>
  <si>
    <t>温泉配湯事業</t>
  </si>
  <si>
    <t>駐車場事業</t>
  </si>
  <si>
    <t>その他会計（赤字）</t>
  </si>
  <si>
    <t>その他会計（黒字）</t>
  </si>
  <si>
    <t>R02</t>
    <phoneticPr fontId="5"/>
  </si>
  <si>
    <t>R03</t>
    <phoneticPr fontId="5"/>
  </si>
  <si>
    <t>R04</t>
    <phoneticPr fontId="5"/>
  </si>
  <si>
    <t>R05</t>
    <phoneticPr fontId="5"/>
  </si>
  <si>
    <t>R06</t>
    <phoneticPr fontId="5"/>
  </si>
  <si>
    <t>土地取得事業</t>
    <rPh sb="4" eb="6">
      <t>ジギョウ</t>
    </rPh>
    <phoneticPr fontId="5"/>
  </si>
  <si>
    <t>-</t>
    <phoneticPr fontId="2"/>
  </si>
  <si>
    <t>鳥取中部ふるさと広域連合　一般会計</t>
    <rPh sb="0" eb="2">
      <t>トットリ</t>
    </rPh>
    <rPh sb="2" eb="4">
      <t>チュウブ</t>
    </rPh>
    <rPh sb="8" eb="10">
      <t>コウイキ</t>
    </rPh>
    <rPh sb="10" eb="12">
      <t>レンゴウ</t>
    </rPh>
    <rPh sb="13" eb="15">
      <t>イッパン</t>
    </rPh>
    <rPh sb="15" eb="17">
      <t>カイケイ</t>
    </rPh>
    <phoneticPr fontId="38"/>
  </si>
  <si>
    <t>鳥取中部ふるさと広域連合　中部ふるさと市町村圏振興事業特別会計</t>
    <rPh sb="13" eb="15">
      <t>チュウブ</t>
    </rPh>
    <rPh sb="19" eb="23">
      <t>シチョウソンケン</t>
    </rPh>
    <rPh sb="23" eb="25">
      <t>シンコウ</t>
    </rPh>
    <rPh sb="25" eb="27">
      <t>ジギョウ</t>
    </rPh>
    <rPh sb="27" eb="29">
      <t>トクベツ</t>
    </rPh>
    <rPh sb="29" eb="31">
      <t>カイケイ</t>
    </rPh>
    <phoneticPr fontId="38"/>
  </si>
  <si>
    <t>鳥取中部ふるさと広域連合　交通災害共済事業特別会計</t>
    <rPh sb="13" eb="15">
      <t>コウツウ</t>
    </rPh>
    <rPh sb="15" eb="17">
      <t>サイガイ</t>
    </rPh>
    <rPh sb="17" eb="19">
      <t>キョウサイ</t>
    </rPh>
    <rPh sb="19" eb="21">
      <t>ジギョウ</t>
    </rPh>
    <rPh sb="21" eb="23">
      <t>トクベツ</t>
    </rPh>
    <rPh sb="23" eb="25">
      <t>カイケイ</t>
    </rPh>
    <phoneticPr fontId="38"/>
  </si>
  <si>
    <t>鳥取県後期高齢者医療広域連合　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38"/>
  </si>
  <si>
    <t>鳥取県後期高齢者医療広域連合　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</si>
  <si>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せきがね犬挟観光</t>
    <phoneticPr fontId="2"/>
  </si>
  <si>
    <t>倉吉ふるさと未来づくり基金</t>
  </si>
  <si>
    <t>若者の定住化促進基金</t>
  </si>
  <si>
    <t>退職手当基金</t>
  </si>
  <si>
    <t>教育振興基金</t>
  </si>
  <si>
    <t>三松奨学育英基金</t>
    <rPh sb="0" eb="1">
      <t>サン</t>
    </rPh>
    <rPh sb="1" eb="2">
      <t>マツ</t>
    </rPh>
    <rPh sb="2" eb="4">
      <t>ショウガク</t>
    </rPh>
    <rPh sb="4" eb="6">
      <t>イクエイ</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</si>
</sst>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EBE-42C2-BF17-1C9BB9C5C9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50317</c:v>
                </c:pt>
                <c:pt idx="1">
                  <c:v>52329</c:v>
                </c:pt>
                <c:pt idx="2">
                  <c:v>54020</c:v>
                </c:pt>
                <c:pt idx="3">
                  <c:v>113643</c:v>
                </c:pt>
                <c:pt idx="4">
                  <c:v>137927</c:v>
                </c:pt>
              </c:numCache>
            </c:numRef>
          </c:val>
          <c:smooth val="0"/>
          <c:extLst>
            <c:ext xmlns:c16="http://schemas.microsoft.com/office/drawing/2014/chart" uri="{C3380CC4-5D6E-409C-BE32-E72D297353CC}">
              <c16:uniqueId val="{00000001-4EBE-42C2-BF17-1C9BB9C5C9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3.23</c:v>
                </c:pt>
                <c:pt idx="1">
                  <c:v>6.49</c:v>
                </c:pt>
                <c:pt idx="2">
                  <c:v>6.14</c:v>
                </c:pt>
                <c:pt idx="3">
                  <c:v>3.97</c:v>
                </c:pt>
                <c:pt idx="4">
                  <c:v>3.41</c:v>
                </c:pt>
              </c:numCache>
            </c:numRef>
          </c:val>
          <c:extLst>
            <c:ext xmlns:c16="http://schemas.microsoft.com/office/drawing/2014/chart" uri="{C3380CC4-5D6E-409C-BE32-E72D297353CC}">
              <c16:uniqueId val="{00000000-D216-4D26-A4B7-90C22BC746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10.78</c:v>
                </c:pt>
                <c:pt idx="1">
                  <c:v>12.73</c:v>
                </c:pt>
                <c:pt idx="2">
                  <c:v>16.3</c:v>
                </c:pt>
                <c:pt idx="3">
                  <c:v>17.309999999999999</c:v>
                </c:pt>
                <c:pt idx="4">
                  <c:v>16.22</c:v>
                </c:pt>
              </c:numCache>
            </c:numRef>
          </c:val>
          <c:extLst>
            <c:ext xmlns:c16="http://schemas.microsoft.com/office/drawing/2014/chart" uri="{C3380CC4-5D6E-409C-BE32-E72D297353CC}">
              <c16:uniqueId val="{00000001-D216-4D26-A4B7-90C22BC746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1.79</c:v>
                </c:pt>
                <c:pt idx="1">
                  <c:v>5.74</c:v>
                </c:pt>
                <c:pt idx="2">
                  <c:v>2.83</c:v>
                </c:pt>
                <c:pt idx="3">
                  <c:v>-1.17</c:v>
                </c:pt>
                <c:pt idx="4">
                  <c:v>-1.4</c:v>
                </c:pt>
              </c:numCache>
            </c:numRef>
          </c:val>
          <c:smooth val="0"/>
          <c:extLst>
            <c:ext xmlns:c16="http://schemas.microsoft.com/office/drawing/2014/chart" uri="{C3380CC4-5D6E-409C-BE32-E72D297353CC}">
              <c16:uniqueId val="{00000002-D216-4D26-A4B7-90C22BC746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457-4012-856F-1D58F8E39C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57-4012-856F-1D58F8E39C2C}"/>
            </c:ext>
          </c:extLst>
        </c:ser>
        <c:ser>
          <c:idx val="2"/>
          <c:order val="2"/>
          <c:tx>
            <c:strRef>
              <c:f>データシート!$A$29</c:f>
              <c:strCache>
                <c:ptCount val="1"/>
                <c:pt idx="0">
                  <c:v>駐車場事業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2-6457-4012-856F-1D58F8E39C2C}"/>
            </c:ext>
          </c:extLst>
        </c:ser>
        <c:ser>
          <c:idx val="3"/>
          <c:order val="3"/>
          <c:tx>
            <c:strRef>
              <c:f>データシート!$A$30</c:f>
              <c:strCache>
                <c:ptCount val="1"/>
                <c:pt idx="0">
                  <c:v>温泉配湯事業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6457-4012-856F-1D58F8E39C2C}"/>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4-6457-4012-856F-1D58F8E39C2C}"/>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0.37</c:v>
                </c:pt>
                <c:pt idx="4">
                  <c:v>#N/A</c:v>
                </c:pt>
                <c:pt idx="5">
                  <c:v>0.11</c:v>
                </c:pt>
                <c:pt idx="6">
                  <c:v>#N/A</c:v>
                </c:pt>
                <c:pt idx="7">
                  <c:v>0.1</c:v>
                </c:pt>
                <c:pt idx="8">
                  <c:v>#N/A</c:v>
                </c:pt>
                <c:pt idx="9">
                  <c:v>0.06</c:v>
                </c:pt>
              </c:numCache>
            </c:numRef>
          </c:val>
          <c:extLst>
            <c:ext xmlns:c16="http://schemas.microsoft.com/office/drawing/2014/chart" uri="{C3380CC4-5D6E-409C-BE32-E72D297353CC}">
              <c16:uniqueId val="{00000005-6457-4012-856F-1D58F8E39C2C}"/>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0.18</c:v>
                </c:pt>
                <c:pt idx="4">
                  <c:v>#N/A</c:v>
                </c:pt>
                <c:pt idx="5">
                  <c:v>0.11</c:v>
                </c:pt>
                <c:pt idx="6">
                  <c:v>#N/A</c:v>
                </c:pt>
                <c:pt idx="7">
                  <c:v>0.17</c:v>
                </c:pt>
                <c:pt idx="8">
                  <c:v>#N/A</c:v>
                </c:pt>
                <c:pt idx="9">
                  <c:v>0.22</c:v>
                </c:pt>
              </c:numCache>
            </c:numRef>
          </c:val>
          <c:extLst>
            <c:ext xmlns:c16="http://schemas.microsoft.com/office/drawing/2014/chart" uri="{C3380CC4-5D6E-409C-BE32-E72D297353CC}">
              <c16:uniqueId val="{00000006-6457-4012-856F-1D58F8E39C2C}"/>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0.63</c:v>
                </c:pt>
                <c:pt idx="2">
                  <c:v>#N/A</c:v>
                </c:pt>
                <c:pt idx="3">
                  <c:v>1.1499999999999999</c:v>
                </c:pt>
                <c:pt idx="4">
                  <c:v>#N/A</c:v>
                </c:pt>
                <c:pt idx="5">
                  <c:v>1.1000000000000001</c:v>
                </c:pt>
                <c:pt idx="6">
                  <c:v>#N/A</c:v>
                </c:pt>
                <c:pt idx="7">
                  <c:v>1.23</c:v>
                </c:pt>
                <c:pt idx="8">
                  <c:v>#N/A</c:v>
                </c:pt>
                <c:pt idx="9">
                  <c:v>1.17</c:v>
                </c:pt>
              </c:numCache>
            </c:numRef>
          </c:val>
          <c:extLst>
            <c:ext xmlns:c16="http://schemas.microsoft.com/office/drawing/2014/chart" uri="{C3380CC4-5D6E-409C-BE32-E72D297353CC}">
              <c16:uniqueId val="{00000007-6457-4012-856F-1D58F8E39C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3.23</c:v>
                </c:pt>
                <c:pt idx="2">
                  <c:v>#N/A</c:v>
                </c:pt>
                <c:pt idx="3">
                  <c:v>6.48</c:v>
                </c:pt>
                <c:pt idx="4">
                  <c:v>#N/A</c:v>
                </c:pt>
                <c:pt idx="5">
                  <c:v>6.13</c:v>
                </c:pt>
                <c:pt idx="6">
                  <c:v>#N/A</c:v>
                </c:pt>
                <c:pt idx="7">
                  <c:v>3.96</c:v>
                </c:pt>
                <c:pt idx="8">
                  <c:v>#N/A</c:v>
                </c:pt>
                <c:pt idx="9">
                  <c:v>3.41</c:v>
                </c:pt>
              </c:numCache>
            </c:numRef>
          </c:val>
          <c:extLst>
            <c:ext xmlns:c16="http://schemas.microsoft.com/office/drawing/2014/chart" uri="{C3380CC4-5D6E-409C-BE32-E72D297353CC}">
              <c16:uniqueId val="{00000008-6457-4012-856F-1D58F8E39C2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8.0500000000000007</c:v>
                </c:pt>
                <c:pt idx="2">
                  <c:v>#N/A</c:v>
                </c:pt>
                <c:pt idx="3">
                  <c:v>7.96</c:v>
                </c:pt>
                <c:pt idx="4">
                  <c:v>#N/A</c:v>
                </c:pt>
                <c:pt idx="5">
                  <c:v>8.49</c:v>
                </c:pt>
                <c:pt idx="6">
                  <c:v>#N/A</c:v>
                </c:pt>
                <c:pt idx="7">
                  <c:v>6.65</c:v>
                </c:pt>
                <c:pt idx="8">
                  <c:v>#N/A</c:v>
                </c:pt>
                <c:pt idx="9">
                  <c:v>6.84</c:v>
                </c:pt>
              </c:numCache>
            </c:numRef>
          </c:val>
          <c:extLst>
            <c:ext xmlns:c16="http://schemas.microsoft.com/office/drawing/2014/chart" uri="{C3380CC4-5D6E-409C-BE32-E72D297353CC}">
              <c16:uniqueId val="{00000009-6457-4012-856F-1D58F8E39C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2945</c:v>
                </c:pt>
                <c:pt idx="5">
                  <c:v>2977</c:v>
                </c:pt>
                <c:pt idx="8">
                  <c:v>2953</c:v>
                </c:pt>
                <c:pt idx="11">
                  <c:v>2887</c:v>
                </c:pt>
                <c:pt idx="14">
                  <c:v>2750</c:v>
                </c:pt>
              </c:numCache>
            </c:numRef>
          </c:val>
          <c:extLst>
            <c:ext xmlns:c16="http://schemas.microsoft.com/office/drawing/2014/chart" uri="{C3380CC4-5D6E-409C-BE32-E72D297353CC}">
              <c16:uniqueId val="{00000000-B5BF-42D5-9ED1-7B44262851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BF-42D5-9ED1-7B44262851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2-B5BF-42D5-9ED1-7B44262851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169</c:v>
                </c:pt>
                <c:pt idx="3">
                  <c:v>177</c:v>
                </c:pt>
                <c:pt idx="6">
                  <c:v>199</c:v>
                </c:pt>
                <c:pt idx="9">
                  <c:v>246</c:v>
                </c:pt>
                <c:pt idx="12">
                  <c:v>247</c:v>
                </c:pt>
              </c:numCache>
            </c:numRef>
          </c:val>
          <c:extLst>
            <c:ext xmlns:c16="http://schemas.microsoft.com/office/drawing/2014/chart" uri="{C3380CC4-5D6E-409C-BE32-E72D297353CC}">
              <c16:uniqueId val="{00000003-B5BF-42D5-9ED1-7B44262851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895</c:v>
                </c:pt>
                <c:pt idx="3">
                  <c:v>865</c:v>
                </c:pt>
                <c:pt idx="6">
                  <c:v>736</c:v>
                </c:pt>
                <c:pt idx="9">
                  <c:v>762</c:v>
                </c:pt>
                <c:pt idx="12">
                  <c:v>752</c:v>
                </c:pt>
              </c:numCache>
            </c:numRef>
          </c:val>
          <c:extLst>
            <c:ext xmlns:c16="http://schemas.microsoft.com/office/drawing/2014/chart" uri="{C3380CC4-5D6E-409C-BE32-E72D297353CC}">
              <c16:uniqueId val="{00000004-B5BF-42D5-9ED1-7B44262851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BF-42D5-9ED1-7B44262851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BF-42D5-9ED1-7B44262851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2946</c:v>
                </c:pt>
                <c:pt idx="3">
                  <c:v>2882</c:v>
                </c:pt>
                <c:pt idx="6">
                  <c:v>2881</c:v>
                </c:pt>
                <c:pt idx="9">
                  <c:v>2814</c:v>
                </c:pt>
                <c:pt idx="12">
                  <c:v>2805</c:v>
                </c:pt>
              </c:numCache>
            </c:numRef>
          </c:val>
          <c:extLst>
            <c:ext xmlns:c16="http://schemas.microsoft.com/office/drawing/2014/chart" uri="{C3380CC4-5D6E-409C-BE32-E72D297353CC}">
              <c16:uniqueId val="{00000007-B5BF-42D5-9ED1-7B44262851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1077</c:v>
                </c:pt>
                <c:pt idx="2">
                  <c:v>#N/A</c:v>
                </c:pt>
                <c:pt idx="3">
                  <c:v>#N/A</c:v>
                </c:pt>
                <c:pt idx="4">
                  <c:v>947</c:v>
                </c:pt>
                <c:pt idx="5">
                  <c:v>#N/A</c:v>
                </c:pt>
                <c:pt idx="6">
                  <c:v>#N/A</c:v>
                </c:pt>
                <c:pt idx="7">
                  <c:v>863</c:v>
                </c:pt>
                <c:pt idx="8">
                  <c:v>#N/A</c:v>
                </c:pt>
                <c:pt idx="9">
                  <c:v>#N/A</c:v>
                </c:pt>
                <c:pt idx="10">
                  <c:v>935</c:v>
                </c:pt>
                <c:pt idx="11">
                  <c:v>#N/A</c:v>
                </c:pt>
                <c:pt idx="12">
                  <c:v>#N/A</c:v>
                </c:pt>
                <c:pt idx="13">
                  <c:v>1054</c:v>
                </c:pt>
                <c:pt idx="14">
                  <c:v>#N/A</c:v>
                </c:pt>
              </c:numCache>
            </c:numRef>
          </c:val>
          <c:smooth val="0"/>
          <c:extLst>
            <c:ext xmlns:c16="http://schemas.microsoft.com/office/drawing/2014/chart" uri="{C3380CC4-5D6E-409C-BE32-E72D297353CC}">
              <c16:uniqueId val="{00000008-B5BF-42D5-9ED1-7B44262851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31744</c:v>
                </c:pt>
                <c:pt idx="5">
                  <c:v>30503</c:v>
                </c:pt>
                <c:pt idx="8">
                  <c:v>29005</c:v>
                </c:pt>
                <c:pt idx="11">
                  <c:v>28218</c:v>
                </c:pt>
                <c:pt idx="14">
                  <c:v>28338</c:v>
                </c:pt>
              </c:numCache>
            </c:numRef>
          </c:val>
          <c:extLst>
            <c:ext xmlns:c16="http://schemas.microsoft.com/office/drawing/2014/chart" uri="{C3380CC4-5D6E-409C-BE32-E72D297353CC}">
              <c16:uniqueId val="{00000000-42D3-4717-B999-AF5D66CCA0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2270</c:v>
                </c:pt>
                <c:pt idx="5">
                  <c:v>2006</c:v>
                </c:pt>
                <c:pt idx="8">
                  <c:v>1767</c:v>
                </c:pt>
                <c:pt idx="11">
                  <c:v>1900</c:v>
                </c:pt>
                <c:pt idx="14">
                  <c:v>2344</c:v>
                </c:pt>
              </c:numCache>
            </c:numRef>
          </c:val>
          <c:extLst>
            <c:ext xmlns:c16="http://schemas.microsoft.com/office/drawing/2014/chart" uri="{C3380CC4-5D6E-409C-BE32-E72D297353CC}">
              <c16:uniqueId val="{00000001-42D3-4717-B999-AF5D66CCA0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5275</c:v>
                </c:pt>
                <c:pt idx="5">
                  <c:v>5834</c:v>
                </c:pt>
                <c:pt idx="8">
                  <c:v>6340</c:v>
                </c:pt>
                <c:pt idx="11">
                  <c:v>6556</c:v>
                </c:pt>
                <c:pt idx="14">
                  <c:v>6488</c:v>
                </c:pt>
              </c:numCache>
            </c:numRef>
          </c:val>
          <c:extLst>
            <c:ext xmlns:c16="http://schemas.microsoft.com/office/drawing/2014/chart" uri="{C3380CC4-5D6E-409C-BE32-E72D297353CC}">
              <c16:uniqueId val="{00000002-42D3-4717-B999-AF5D66CCA0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D3-4717-B999-AF5D66CCA0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D3-4717-B999-AF5D66CCA0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42D3-4717-B999-AF5D66CCA0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2804</c:v>
                </c:pt>
                <c:pt idx="3">
                  <c:v>2856</c:v>
                </c:pt>
                <c:pt idx="6">
                  <c:v>2863</c:v>
                </c:pt>
                <c:pt idx="9">
                  <c:v>2915</c:v>
                </c:pt>
                <c:pt idx="12">
                  <c:v>2847</c:v>
                </c:pt>
              </c:numCache>
            </c:numRef>
          </c:val>
          <c:extLst>
            <c:ext xmlns:c16="http://schemas.microsoft.com/office/drawing/2014/chart" uri="{C3380CC4-5D6E-409C-BE32-E72D297353CC}">
              <c16:uniqueId val="{00000006-42D3-4717-B999-AF5D66CCA0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2449</c:v>
                </c:pt>
                <c:pt idx="3">
                  <c:v>2382</c:v>
                </c:pt>
                <c:pt idx="6">
                  <c:v>2056</c:v>
                </c:pt>
                <c:pt idx="9">
                  <c:v>1788</c:v>
                </c:pt>
                <c:pt idx="12">
                  <c:v>1859</c:v>
                </c:pt>
              </c:numCache>
            </c:numRef>
          </c:val>
          <c:extLst>
            <c:ext xmlns:c16="http://schemas.microsoft.com/office/drawing/2014/chart" uri="{C3380CC4-5D6E-409C-BE32-E72D297353CC}">
              <c16:uniqueId val="{00000007-42D3-4717-B999-AF5D66CCA0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14790</c:v>
                </c:pt>
                <c:pt idx="3">
                  <c:v>12414</c:v>
                </c:pt>
                <c:pt idx="6">
                  <c:v>9973</c:v>
                </c:pt>
                <c:pt idx="9">
                  <c:v>9033</c:v>
                </c:pt>
                <c:pt idx="12">
                  <c:v>9212</c:v>
                </c:pt>
              </c:numCache>
            </c:numRef>
          </c:val>
          <c:extLst>
            <c:ext xmlns:c16="http://schemas.microsoft.com/office/drawing/2014/chart" uri="{C3380CC4-5D6E-409C-BE32-E72D297353CC}">
              <c16:uniqueId val="{00000008-42D3-4717-B999-AF5D66CCA0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D3-4717-B999-AF5D66CCA0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29529</c:v>
                </c:pt>
                <c:pt idx="3">
                  <c:v>28686</c:v>
                </c:pt>
                <c:pt idx="6">
                  <c:v>27397</c:v>
                </c:pt>
                <c:pt idx="9">
                  <c:v>27945</c:v>
                </c:pt>
                <c:pt idx="12">
                  <c:v>29590</c:v>
                </c:pt>
              </c:numCache>
            </c:numRef>
          </c:val>
          <c:extLst>
            <c:ext xmlns:c16="http://schemas.microsoft.com/office/drawing/2014/chart" uri="{C3380CC4-5D6E-409C-BE32-E72D297353CC}">
              <c16:uniqueId val="{0000000A-42D3-4717-B999-AF5D66CCA0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10282</c:v>
                </c:pt>
                <c:pt idx="2">
                  <c:v>#N/A</c:v>
                </c:pt>
                <c:pt idx="3">
                  <c:v>#N/A</c:v>
                </c:pt>
                <c:pt idx="4">
                  <c:v>7995</c:v>
                </c:pt>
                <c:pt idx="5">
                  <c:v>#N/A</c:v>
                </c:pt>
                <c:pt idx="6">
                  <c:v>#N/A</c:v>
                </c:pt>
                <c:pt idx="7">
                  <c:v>5178</c:v>
                </c:pt>
                <c:pt idx="8">
                  <c:v>#N/A</c:v>
                </c:pt>
                <c:pt idx="9">
                  <c:v>#N/A</c:v>
                </c:pt>
                <c:pt idx="10">
                  <c:v>5007</c:v>
                </c:pt>
                <c:pt idx="11">
                  <c:v>#N/A</c:v>
                </c:pt>
                <c:pt idx="12">
                  <c:v>#N/A</c:v>
                </c:pt>
                <c:pt idx="13">
                  <c:v>6339</c:v>
                </c:pt>
                <c:pt idx="14">
                  <c:v>#N/A</c:v>
                </c:pt>
              </c:numCache>
            </c:numRef>
          </c:val>
          <c:smooth val="0"/>
          <c:extLst>
            <c:ext xmlns:c16="http://schemas.microsoft.com/office/drawing/2014/chart" uri="{C3380CC4-5D6E-409C-BE32-E72D297353CC}">
              <c16:uniqueId val="{0000000B-42D3-4717-B999-AF5D66CCA0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2364</c:v>
                </c:pt>
                <c:pt idx="1">
                  <c:v>2510</c:v>
                </c:pt>
                <c:pt idx="2">
                  <c:v>2379</c:v>
                </c:pt>
              </c:numCache>
            </c:numRef>
          </c:val>
          <c:extLst>
            <c:ext xmlns:c16="http://schemas.microsoft.com/office/drawing/2014/chart" uri="{C3380CC4-5D6E-409C-BE32-E72D297353CC}">
              <c16:uniqueId val="{00000000-6D51-4FD9-9FB7-8508F74D49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1376</c:v>
                </c:pt>
                <c:pt idx="1">
                  <c:v>1431</c:v>
                </c:pt>
                <c:pt idx="2">
                  <c:v>1468</c:v>
                </c:pt>
              </c:numCache>
            </c:numRef>
          </c:val>
          <c:extLst>
            <c:ext xmlns:c16="http://schemas.microsoft.com/office/drawing/2014/chart" uri="{C3380CC4-5D6E-409C-BE32-E72D297353CC}">
              <c16:uniqueId val="{00000001-6D51-4FD9-9FB7-8508F74D49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2034</c:v>
                </c:pt>
                <c:pt idx="1">
                  <c:v>1980</c:v>
                </c:pt>
                <c:pt idx="2">
                  <c:v>1867</c:v>
                </c:pt>
              </c:numCache>
            </c:numRef>
          </c:val>
          <c:extLst>
            <c:ext xmlns:c16="http://schemas.microsoft.com/office/drawing/2014/chart" uri="{C3380CC4-5D6E-409C-BE32-E72D297353CC}">
              <c16:uniqueId val="{00000002-6D51-4FD9-9FB7-8508F74D49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令和２年度に下水道事業等の一部公営企業会計が法適化し、公営企業債の元利償還金に対する繰入金が減少。その後、ほぼ横ばいに推移している。</a:t>
          </a:r>
        </a:p>
        <a:p>
          <a:r>
            <a:rPr kumimoji="1" lang="ja-JP" altLang="en-US" sz="1400">
              <a:latin typeface="ＭＳ ゴシック" pitchFamily="49" charset="-128"/>
              <a:ea typeface="ＭＳ ゴシック" pitchFamily="49" charset="-128"/>
            </a:rPr>
            <a:t>　近年、臨時財政対策債の発行減等により元利償還金が減少しているが、比例して算入公債費等も減少している。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令和６年度の資本費平準化債の制度拡充により、算入公債費等が減少し、実質公債費比率の分子が前年度と比較して増加した。</a:t>
          </a:r>
        </a:p>
        <a:p>
          <a:r>
            <a:rPr kumimoji="1" lang="ja-JP" altLang="en-US" sz="1400">
              <a:latin typeface="ＭＳ ゴシック" pitchFamily="49" charset="-128"/>
              <a:ea typeface="ＭＳ ゴシック" pitchFamily="49" charset="-128"/>
            </a:rPr>
            <a:t>　実質公債費比率</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％（３ヵ年平均）の主な内訳の内、最も大きいものは普通会計分の</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ポイントである。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組合等負担等見込額について、年々減少していたが、令和６年度の消防庁舎等に係る新発債の発行額が元金償還額を上回り、増加に転じた。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について、減少傾向にあったが、令和６年度に一般単独事業債（工業団地整備事業等）や緊急防災・減災事業債（行政無線更新事業等）、過疎対策事業債（旧グリーンスコーレせきがね再生事業等）の発行を行い、前年度と比べて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充当可能特定歳入について、令和６年度の一般単独事業債（工業団地整備事業等）の発行に伴い、工業団地整備事業費補助金や貸工場用地使用料等の収入が見込まれ、前年度と比べて増加した。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結果として、将来負担比率は、将来負担額（Ａ）の増の影響を受け、前年度から</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52.2</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鳥取県倉吉市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百万円、地方債元利償還のために「減債基金」を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百万円、定住対策等のために「若者の定住化促進基金」を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百万円、ふるさと納税返礼品の購入経費等のために「倉吉ふるさと未来づくり基金」を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百万円、造林事業等のために「森林環境整備基金」を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百万円取り崩した一方で、「財政調整基金」に歳計剰余金等を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百万円、「減債基金」に臨時財政対策債償還基金費等を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百万円、「倉吉ふるさと未来づくり基金」にふるさと納税寄附金等を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百万円、「森林環境整備基金」に森林環境譲与税相当額等を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億円という水準を超える状況を確保できるようにしていく。その他特定目的基金は、的確に各般の行政需要に応えられるよう、各基金の設置目的に則した活用を行う。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若者の定住化促進基金：若者の定住化を促進し、倉吉市の地域振興を図る。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倉吉ふるさと未来づくり基金：ふるさと納税寄附金を未来へ向けた個性豊かで活力ある地域づくりに活用する。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若者の定住化促進基金：定住対策等のために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倉吉ふるさと未来づくり基金：ふるさと納税寄附金等を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百万円積み立てた一方で、ふるさと納税返礼品の購入経費等のために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若者の定住化促進基金：合併特例債を原資としていることから、その償還の状況を見ながら、設置目的に即した経費に充当するよう取り崩していく。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倉吉ふるさと未来づくり基金：総務省の示す基準に適合する範囲での返礼品並びに設置目的に即し、及び多くの寄附者に共感を持っていただける事業に係る経費に充当するべく取り崩していく。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億円という水準を超える状況を確保できるようにしていく。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地方債元利償還のために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百万円取り崩した一方で、普通交付税追加交付分の臨時財政対策債償還基金費等を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億円という水準を超える状況を確保できるようにしていく。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43,663
43,259
272.06
35,292,075
34,642,455
500,467
14,667,539
29,589,705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34.5</a:t>
          </a:r>
          <a:r>
            <a:rPr kumimoji="1" lang="ja-JP" altLang="en-US" sz="1300">
              <a:latin typeface="ＭＳ Ｐゴシック" panose="020B0600070205080204" pitchFamily="50" charset="-128"/>
              <a:ea typeface="ＭＳ Ｐゴシック" panose="020B0600070205080204" pitchFamily="50" charset="-128"/>
            </a:rPr>
            <a:t>％）に加え、市内に中心となる産業が少ないこと等により、財政基盤は依然として弱い。第</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次倉吉市総合計画に沿った施策の重点化との両立に努め、活力あるまちづくりを展開しつつ、行政の効率化を進めることにより、財政の健全化を図る。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本年度の経常収支比率は、分子となる経常経費充当一般財源が、会計年度任用職員の勤勉手当や退職手当等の増により前年度比</a:t>
          </a:r>
          <a:r>
            <a:rPr kumimoji="1" lang="en-US" altLang="ja-JP" sz="1300">
              <a:latin typeface="ＭＳ Ｐゴシック" panose="020B0600070205080204" pitchFamily="50" charset="-128"/>
              <a:ea typeface="ＭＳ Ｐゴシック" panose="020B0600070205080204" pitchFamily="50" charset="-128"/>
            </a:rPr>
            <a:t>747</a:t>
          </a:r>
          <a:r>
            <a:rPr kumimoji="1" lang="ja-JP" altLang="en-US" sz="1300">
              <a:latin typeface="ＭＳ Ｐゴシック" panose="020B0600070205080204" pitchFamily="50" charset="-128"/>
              <a:ea typeface="ＭＳ Ｐゴシック" panose="020B0600070205080204" pitchFamily="50" charset="-128"/>
            </a:rPr>
            <a:t>百万円増加となり、分母となる経常一般財源が地方特例交付金や地方交付税等の増により前年度比</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百万円増加したことから、前年度比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118473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1717"/>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4717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75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38281</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3831"/>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38281</xdr:rowOff>
    </xdr:from>
    <xdr:to>
      <xdr:col>11</xdr:col>
      <xdr:colOff>31750</xdr:colOff>
      <xdr:row>60</xdr:row>
      <xdr:rowOff>11612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3831"/>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65694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158931</xdr:rowOff>
    </xdr:from>
    <xdr:to>
      <xdr:col>11</xdr:col>
      <xdr:colOff>82550</xdr:colOff>
      <xdr:row>59</xdr:row>
      <xdr:rowOff>89081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99258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132262</xdr:rowOff>
    </xdr:from>
    <xdr:to>
      <xdr:col>7</xdr:col>
      <xdr:colOff>31750</xdr:colOff>
      <xdr:row>60</xdr:row>
      <xdr:rowOff>62412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72589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人件費、物件費ともに類似団体平均以下であることから、人口１人当たり人件費・物件費等決算額は、類似団体平均を下回っている。今後は、平成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年度に策定した公共施設等総合管理計画や個別施設計画により、公共施設等の最適な管理・配置を検討していく。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また、会計年度任用職員制度の導入及び正職員の定年延伸の開始により、関連経費の増嵩が著しいことから、正職員を含めた定員管理の徹底と、事務事業の適正化を行う必要がある。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36450</xdr:rowOff>
    </xdr:from>
    <xdr:to>
      <xdr:col>23</xdr:col>
      <xdr:colOff>133350</xdr:colOff>
      <xdr:row>81</xdr:row>
      <xdr:rowOff>41056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3900"/>
          <a:ext cx="8382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25833</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33632</xdr:rowOff>
    </xdr:from>
    <xdr:to>
      <xdr:col>19</xdr:col>
      <xdr:colOff>133350</xdr:colOff>
      <xdr:row>81</xdr:row>
      <xdr:rowOff>36450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1082"/>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33012</xdr:rowOff>
    </xdr:from>
    <xdr:to>
      <xdr:col>15</xdr:col>
      <xdr:colOff>82550</xdr:colOff>
      <xdr:row>81</xdr:row>
      <xdr:rowOff>33632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04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30474</xdr:rowOff>
    </xdr:from>
    <xdr:to>
      <xdr:col>11</xdr:col>
      <xdr:colOff>31750</xdr:colOff>
      <xdr:row>81</xdr:row>
      <xdr:rowOff>33012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7924"/>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161706</xdr:rowOff>
    </xdr:from>
    <xdr:to>
      <xdr:col>23</xdr:col>
      <xdr:colOff>184150</xdr:colOff>
      <xdr:row>81</xdr:row>
      <xdr:rowOff>91856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82983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157100</xdr:rowOff>
    </xdr:from>
    <xdr:to>
      <xdr:col>19</xdr:col>
      <xdr:colOff>184150</xdr:colOff>
      <xdr:row>81</xdr:row>
      <xdr:rowOff>87250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97427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154282</xdr:rowOff>
    </xdr:from>
    <xdr:to>
      <xdr:col>15</xdr:col>
      <xdr:colOff>133350</xdr:colOff>
      <xdr:row>81</xdr:row>
      <xdr:rowOff>84432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94609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153662</xdr:rowOff>
    </xdr:from>
    <xdr:to>
      <xdr:col>11</xdr:col>
      <xdr:colOff>82550</xdr:colOff>
      <xdr:row>81</xdr:row>
      <xdr:rowOff>83812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93989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151124</xdr:rowOff>
    </xdr:from>
    <xdr:to>
      <xdr:col>7</xdr:col>
      <xdr:colOff>31750</xdr:colOff>
      <xdr:row>81</xdr:row>
      <xdr:rowOff>81274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91451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組織機構の見直し等による級別職員数の変化（</a:t>
          </a:r>
          <a:r>
            <a:rPr kumimoji="1" lang="en-US" altLang="ja-JP" sz="1300">
              <a:latin typeface="ＭＳ Ｐゴシック" panose="020B0600070205080204" pitchFamily="50" charset="-128"/>
              <a:ea typeface="ＭＳ Ｐゴシック" panose="020B0600070205080204" pitchFamily="50" charset="-128"/>
            </a:rPr>
            <a:t>R5-R6</a:t>
          </a:r>
          <a:r>
            <a:rPr kumimoji="1" lang="ja-JP" altLang="en-US" sz="1300">
              <a:latin typeface="ＭＳ Ｐゴシック" panose="020B0600070205080204" pitchFamily="50" charset="-128"/>
              <a:ea typeface="ＭＳ Ｐゴシック" panose="020B0600070205080204" pitchFamily="50" charset="-128"/>
            </a:rPr>
            <a:t>　主事主任級</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、係長級：</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、課長補佐級：</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、課長級：△</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、次長級：</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、部長級：</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）により、前年度と比較すると数値は上昇している。</a:t>
          </a:r>
        </a:p>
        <a:p>
          <a:r>
            <a:rPr kumimoji="1" lang="ja-JP" altLang="en-US" sz="1300">
              <a:latin typeface="ＭＳ Ｐゴシック" panose="020B0600070205080204" pitchFamily="50" charset="-128"/>
              <a:ea typeface="ＭＳ Ｐゴシック" panose="020B0600070205080204" pitchFamily="50" charset="-128"/>
            </a:rPr>
            <a:t>　給与制度の調査検討を行い、可能なものから改正を実施することや、適正な職員役職構成となるような人事を行うこと等を通じ、適正な給与水準とするよう努める。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150586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464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150586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119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13607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人下回っている状況である。</a:t>
          </a:r>
        </a:p>
        <a:p>
          <a:r>
            <a:rPr kumimoji="1" lang="ja-JP" altLang="en-US" sz="1300">
              <a:latin typeface="ＭＳ Ｐゴシック" panose="020B0600070205080204" pitchFamily="50" charset="-128"/>
              <a:ea typeface="ＭＳ Ｐゴシック" panose="020B0600070205080204" pitchFamily="50" charset="-128"/>
            </a:rPr>
            <a:t>　令和４年度に向けて正職員数を削減するよう、平成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年度に定員管理計画（平成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年度正職員数</a:t>
          </a:r>
          <a:r>
            <a:rPr kumimoji="1" lang="en-US" altLang="ja-JP" sz="1300">
              <a:latin typeface="ＭＳ Ｐゴシック" panose="020B0600070205080204" pitchFamily="50" charset="-128"/>
              <a:ea typeface="ＭＳ Ｐゴシック" panose="020B0600070205080204" pitchFamily="50" charset="-128"/>
            </a:rPr>
            <a:t>431</a:t>
          </a:r>
          <a:r>
            <a:rPr kumimoji="1" lang="ja-JP" altLang="en-US" sz="1300">
              <a:latin typeface="ＭＳ Ｐゴシック" panose="020B0600070205080204" pitchFamily="50" charset="-128"/>
              <a:ea typeface="ＭＳ Ｐゴシック" panose="020B0600070205080204" pitchFamily="50" charset="-128"/>
            </a:rPr>
            <a:t>人→令和４年度</a:t>
          </a:r>
          <a:r>
            <a:rPr kumimoji="1" lang="en-US" altLang="ja-JP" sz="1300">
              <a:latin typeface="ＭＳ Ｐゴシック" panose="020B0600070205080204" pitchFamily="50" charset="-128"/>
              <a:ea typeface="ＭＳ Ｐゴシック" panose="020B0600070205080204" pitchFamily="50" charset="-128"/>
            </a:rPr>
            <a:t>414</a:t>
          </a:r>
          <a:r>
            <a:rPr kumimoji="1" lang="ja-JP" altLang="en-US" sz="1300">
              <a:latin typeface="ＭＳ Ｐゴシック" panose="020B0600070205080204" pitchFamily="50" charset="-128"/>
              <a:ea typeface="ＭＳ Ｐゴシック" panose="020B0600070205080204" pitchFamily="50" charset="-128"/>
            </a:rPr>
            <a:t>人）を策定して取り組み、令和４年４月１日時点の職員数は</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人（普通会計</a:t>
          </a:r>
          <a:r>
            <a:rPr kumimoji="1" lang="en-US" altLang="ja-JP" sz="1300">
              <a:latin typeface="ＭＳ Ｐゴシック" panose="020B0600070205080204" pitchFamily="50" charset="-128"/>
              <a:ea typeface="ＭＳ Ｐゴシック" panose="020B0600070205080204" pitchFamily="50" charset="-128"/>
            </a:rPr>
            <a:t>352</a:t>
          </a:r>
          <a:r>
            <a:rPr kumimoji="1" lang="ja-JP" altLang="en-US" sz="1300">
              <a:latin typeface="ＭＳ Ｐゴシック" panose="020B0600070205080204" pitchFamily="50" charset="-128"/>
              <a:ea typeface="ＭＳ Ｐゴシック" panose="020B0600070205080204" pitchFamily="50" charset="-128"/>
            </a:rPr>
            <a:t>人）に減少したが、新型コロナウイルス感染症に対する対策など増大する行政需要に対応するため令和５年４月１日時点の職員数は</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人（普通会計</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人）に増員、令和６年度についても同数を維持している。</a:t>
          </a:r>
        </a:p>
        <a:p>
          <a:r>
            <a:rPr kumimoji="1" lang="ja-JP" altLang="en-US" sz="1300">
              <a:latin typeface="ＭＳ Ｐゴシック" panose="020B0600070205080204" pitchFamily="50" charset="-128"/>
              <a:ea typeface="ＭＳ Ｐゴシック" panose="020B0600070205080204" pitchFamily="50" charset="-128"/>
            </a:rPr>
            <a:t>　今後、定員管理に関する計画を策定し、適切な職員数とするよう努める。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130894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37597"/>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102743</xdr:rowOff>
    </xdr:from>
    <xdr:to>
      <xdr:col>77</xdr:col>
      <xdr:colOff>44450</xdr:colOff>
      <xdr:row>59</xdr:row>
      <xdr:rowOff>122047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1829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101134</xdr:rowOff>
    </xdr:from>
    <xdr:to>
      <xdr:col>72</xdr:col>
      <xdr:colOff>203200</xdr:colOff>
      <xdr:row>59</xdr:row>
      <xdr:rowOff>102743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16684"/>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92287</xdr:rowOff>
    </xdr:from>
    <xdr:to>
      <xdr:col>68</xdr:col>
      <xdr:colOff>152400</xdr:colOff>
      <xdr:row>59</xdr:row>
      <xdr:rowOff>101134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0783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80094</xdr:rowOff>
    </xdr:from>
    <xdr:to>
      <xdr:col>81</xdr:col>
      <xdr:colOff>95250</xdr:colOff>
      <xdr:row>60</xdr:row>
      <xdr:rowOff>10244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96621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71247</xdr:rowOff>
    </xdr:from>
    <xdr:to>
      <xdr:col>77</xdr:col>
      <xdr:colOff>95250</xdr:colOff>
      <xdr:row>60</xdr:row>
      <xdr:rowOff>1397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11574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5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51943</xdr:rowOff>
    </xdr:from>
    <xdr:to>
      <xdr:col>73</xdr:col>
      <xdr:colOff>44450</xdr:colOff>
      <xdr:row>59</xdr:row>
      <xdr:rowOff>153543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163720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3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50334</xdr:rowOff>
    </xdr:from>
    <xdr:to>
      <xdr:col>68</xdr:col>
      <xdr:colOff>203200</xdr:colOff>
      <xdr:row>59</xdr:row>
      <xdr:rowOff>151934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162111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3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41487</xdr:rowOff>
    </xdr:from>
    <xdr:to>
      <xdr:col>64</xdr:col>
      <xdr:colOff>152400</xdr:colOff>
      <xdr:row>59</xdr:row>
      <xdr:rowOff>143087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153264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基準財政需要額に算入された元利償還金・準元利償還金が減少したことにより、前年度比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167322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5501"/>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171344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550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171344</xdr:rowOff>
    </xdr:from>
    <xdr:to>
      <xdr:col>72</xdr:col>
      <xdr:colOff>203200</xdr:colOff>
      <xdr:row>37</xdr:row>
      <xdr:rowOff>38100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43544"/>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70273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817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105850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令和６年度の新発債（一般単独事業債・過疎対策事業債）の発行により、地方債現在高が大幅に増加したため、前年度比</a:t>
          </a:r>
          <a:r>
            <a:rPr kumimoji="1" lang="en-US" altLang="ja-JP" sz="1300" baseline="0">
              <a:latin typeface="ＭＳ Ｐゴシック" panose="020B0600070205080204" pitchFamily="50" charset="-128"/>
              <a:ea typeface="ＭＳ Ｐゴシック" panose="020B0600070205080204" pitchFamily="50" charset="-128"/>
            </a:rPr>
            <a:t>9.8</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52.2</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24412</xdr:rowOff>
    </xdr:from>
    <xdr:to>
      <xdr:col>81</xdr:col>
      <xdr:colOff>44450</xdr:colOff>
      <xdr:row>17</xdr:row>
      <xdr:rowOff>155787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939062"/>
          <a:ext cx="838200" cy="1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24412</xdr:rowOff>
    </xdr:from>
    <xdr:to>
      <xdr:col>77</xdr:col>
      <xdr:colOff>44450</xdr:colOff>
      <xdr:row>17</xdr:row>
      <xdr:rowOff>45861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39062"/>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45861</xdr:rowOff>
    </xdr:from>
    <xdr:to>
      <xdr:col>72</xdr:col>
      <xdr:colOff>203200</xdr:colOff>
      <xdr:row>19</xdr:row>
      <xdr:rowOff>3246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60511"/>
          <a:ext cx="889000" cy="30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3246</xdr:rowOff>
    </xdr:from>
    <xdr:to>
      <xdr:col>68</xdr:col>
      <xdr:colOff>152400</xdr:colOff>
      <xdr:row>20</xdr:row>
      <xdr:rowOff>137442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60796"/>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104987</xdr:rowOff>
    </xdr:from>
    <xdr:to>
      <xdr:col>81</xdr:col>
      <xdr:colOff>95250</xdr:colOff>
      <xdr:row>18</xdr:row>
      <xdr:rowOff>35137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77064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145062</xdr:rowOff>
    </xdr:from>
    <xdr:to>
      <xdr:col>77</xdr:col>
      <xdr:colOff>95250</xdr:colOff>
      <xdr:row>17</xdr:row>
      <xdr:rowOff>75212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59989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7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166511</xdr:rowOff>
    </xdr:from>
    <xdr:to>
      <xdr:col>73</xdr:col>
      <xdr:colOff>44450</xdr:colOff>
      <xdr:row>17</xdr:row>
      <xdr:rowOff>96661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81438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123896</xdr:rowOff>
    </xdr:from>
    <xdr:to>
      <xdr:col>68</xdr:col>
      <xdr:colOff>203200</xdr:colOff>
      <xdr:row>19</xdr:row>
      <xdr:rowOff>54046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38823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86642</xdr:rowOff>
    </xdr:from>
    <xdr:to>
      <xdr:col>64</xdr:col>
      <xdr:colOff>152400</xdr:colOff>
      <xdr:row>21</xdr:row>
      <xdr:rowOff>16792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0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43,663
43,259
272.06
35,292,075
34,642,455
500,467
14,667,539
29,589,705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人口あたりの職員数が類似団体より少なく、給与水準（ラスパイレス指数）が類似団体平均を下回っているため、人件費に係る経常収支比率は、類似団体平均より低くなっている。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会計年度任用職員の勤勉手当の皆増や退職手当等の増により、前年度比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物価・エネルギー価格・人件費の高騰に伴い、委託料・役務費・使用料等が全体的に増となり、前年度比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9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児童手当の対象拡大に伴う増や自立支援給付費の増により、前年度比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類似団体平均を上回る傾向は、依然継続している。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80735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8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113393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後期高齢者医療特別会計への繰出金に係る経常経費充当一般財源の増等が要因となり、前年度比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80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一部事務組合への負担金等に係る経常経費充当一般財源の増が要因となり、前年度比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4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58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28702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総額自体は微減したが、充当される特定財源（公営住宅使用料等）が減となったことにより、経常経費充当一般財源が微増した。しかし、人件費・物件費を中心とした費目の占める割合が大きく増えたことにより、公債費の割合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159385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409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187325</xdr:colOff>
      <xdr:row>74</xdr:row>
      <xdr:rowOff>163195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66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74</xdr:row>
      <xdr:rowOff>163195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71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8890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108585</xdr:rowOff>
    </xdr:from>
    <xdr:to>
      <xdr:col>20</xdr:col>
      <xdr:colOff>38100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48912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112395</xdr:rowOff>
    </xdr:from>
    <xdr:to>
      <xdr:col>15</xdr:col>
      <xdr:colOff>149225</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52722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会計年度任用職員の勤勉手当の皆増による人件費の増、物価高騰に伴う物件費の増を中心に経常経費充当一般財源が大きく増となり、前年度比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人件費は類似団体と比べ低いものの、扶助費や補助費等の経費が高い水準にある。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66344"/>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25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063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76</xdr:row>
      <xdr:rowOff>94996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063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47590</xdr:rowOff>
    </xdr:from>
    <xdr:to>
      <xdr:col>29</xdr:col>
      <xdr:colOff>127000</xdr:colOff>
      <xdr:row>18</xdr:row>
      <xdr:rowOff>106807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81315"/>
          <a:ext cx="647700" cy="5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106807</xdr:rowOff>
    </xdr:from>
    <xdr:to>
      <xdr:col>26</xdr:col>
      <xdr:colOff>50800</xdr:colOff>
      <xdr:row>18</xdr:row>
      <xdr:rowOff>156451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40532"/>
          <a:ext cx="698500" cy="4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156451</xdr:rowOff>
    </xdr:from>
    <xdr:to>
      <xdr:col>22</xdr:col>
      <xdr:colOff>114300</xdr:colOff>
      <xdr:row>18</xdr:row>
      <xdr:rowOff>165691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90176"/>
          <a:ext cx="698500" cy="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165691</xdr:rowOff>
    </xdr:from>
    <xdr:to>
      <xdr:col>18</xdr:col>
      <xdr:colOff>177800</xdr:colOff>
      <xdr:row>19</xdr:row>
      <xdr:rowOff>30464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99416"/>
          <a:ext cx="698500" cy="3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168240</xdr:rowOff>
    </xdr:from>
    <xdr:to>
      <xdr:col>29</xdr:col>
      <xdr:colOff>177800</xdr:colOff>
      <xdr:row>18</xdr:row>
      <xdr:rowOff>98390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3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140317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0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56007</xdr:rowOff>
    </xdr:from>
    <xdr:to>
      <xdr:col>26</xdr:col>
      <xdr:colOff>101600</xdr:colOff>
      <xdr:row>18</xdr:row>
      <xdr:rowOff>157607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8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142384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105651</xdr:rowOff>
    </xdr:from>
    <xdr:to>
      <xdr:col>22</xdr:col>
      <xdr:colOff>165100</xdr:colOff>
      <xdr:row>19</xdr:row>
      <xdr:rowOff>35801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3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20578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114890</xdr:rowOff>
    </xdr:from>
    <xdr:to>
      <xdr:col>19</xdr:col>
      <xdr:colOff>38100</xdr:colOff>
      <xdr:row>19</xdr:row>
      <xdr:rowOff>45041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86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29818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3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151114</xdr:rowOff>
    </xdr:from>
    <xdr:to>
      <xdr:col>15</xdr:col>
      <xdr:colOff>101600</xdr:colOff>
      <xdr:row>19</xdr:row>
      <xdr:rowOff>81264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84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66041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64357</xdr:rowOff>
    </xdr:from>
    <xdr:to>
      <xdr:col>29</xdr:col>
      <xdr:colOff>127000</xdr:colOff>
      <xdr:row>38</xdr:row>
      <xdr:rowOff>74314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1957"/>
          <a:ext cx="647700" cy="9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74314</xdr:rowOff>
    </xdr:from>
    <xdr:to>
      <xdr:col>26</xdr:col>
      <xdr:colOff>50800</xdr:colOff>
      <xdr:row>38</xdr:row>
      <xdr:rowOff>80721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1914"/>
          <a:ext cx="698500" cy="6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75483</xdr:rowOff>
    </xdr:from>
    <xdr:to>
      <xdr:col>22</xdr:col>
      <xdr:colOff>114300</xdr:colOff>
      <xdr:row>38</xdr:row>
      <xdr:rowOff>80721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43083"/>
          <a:ext cx="6985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67172</xdr:rowOff>
    </xdr:from>
    <xdr:to>
      <xdr:col>18</xdr:col>
      <xdr:colOff>177800</xdr:colOff>
      <xdr:row>38</xdr:row>
      <xdr:rowOff>75483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4772"/>
          <a:ext cx="698500" cy="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13557</xdr:rowOff>
    </xdr:from>
    <xdr:to>
      <xdr:col>29</xdr:col>
      <xdr:colOff>177800</xdr:colOff>
      <xdr:row>38</xdr:row>
      <xdr:rowOff>115157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328534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23514</xdr:rowOff>
    </xdr:from>
    <xdr:to>
      <xdr:col>26</xdr:col>
      <xdr:colOff>101600</xdr:colOff>
      <xdr:row>38</xdr:row>
      <xdr:rowOff>125114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109891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29921</xdr:rowOff>
    </xdr:from>
    <xdr:to>
      <xdr:col>22</xdr:col>
      <xdr:colOff>165100</xdr:colOff>
      <xdr:row>38</xdr:row>
      <xdr:rowOff>131521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7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116298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24683</xdr:rowOff>
    </xdr:from>
    <xdr:to>
      <xdr:col>19</xdr:col>
      <xdr:colOff>38100</xdr:colOff>
      <xdr:row>38</xdr:row>
      <xdr:rowOff>126283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111060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16372</xdr:rowOff>
    </xdr:from>
    <xdr:to>
      <xdr:col>15</xdr:col>
      <xdr:colOff>101600</xdr:colOff>
      <xdr:row>38</xdr:row>
      <xdr:rowOff>117972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3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102749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43,663
43,259
272.06
35,292,075
34,642,455
500,467
14,667,539
29,589,705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19391</xdr:rowOff>
    </xdr:from>
    <xdr:to>
      <xdr:col>24</xdr:col>
      <xdr:colOff>63500</xdr:colOff>
      <xdr:row>37</xdr:row>
      <xdr:rowOff>145807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3041"/>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145807</xdr:rowOff>
    </xdr:from>
    <xdr:to>
      <xdr:col>19</xdr:col>
      <xdr:colOff>177800</xdr:colOff>
      <xdr:row>37</xdr:row>
      <xdr:rowOff>168199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9457"/>
          <a:ext cx="8890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168199</xdr:rowOff>
    </xdr:from>
    <xdr:to>
      <xdr:col>15</xdr:col>
      <xdr:colOff>50800</xdr:colOff>
      <xdr:row>38</xdr:row>
      <xdr:rowOff>1049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1849"/>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1049</xdr:rowOff>
    </xdr:from>
    <xdr:to>
      <xdr:col>10</xdr:col>
      <xdr:colOff>114300</xdr:colOff>
      <xdr:row>38</xdr:row>
      <xdr:rowOff>56109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6149"/>
          <a:ext cx="88900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140041</xdr:rowOff>
    </xdr:from>
    <xdr:to>
      <xdr:col>24</xdr:col>
      <xdr:colOff>114300</xdr:colOff>
      <xdr:row>37</xdr:row>
      <xdr:rowOff>70191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118468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95007</xdr:rowOff>
    </xdr:from>
    <xdr:to>
      <xdr:col>20</xdr:col>
      <xdr:colOff>38100</xdr:colOff>
      <xdr:row>38</xdr:row>
      <xdr:rowOff>25157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16284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117399</xdr:rowOff>
    </xdr:from>
    <xdr:to>
      <xdr:col>15</xdr:col>
      <xdr:colOff>101600</xdr:colOff>
      <xdr:row>38</xdr:row>
      <xdr:rowOff>47549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38676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121699</xdr:rowOff>
    </xdr:from>
    <xdr:to>
      <xdr:col>10</xdr:col>
      <xdr:colOff>165100</xdr:colOff>
      <xdr:row>38</xdr:row>
      <xdr:rowOff>51849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42976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5309</xdr:rowOff>
    </xdr:from>
    <xdr:to>
      <xdr:col>6</xdr:col>
      <xdr:colOff>38100</xdr:colOff>
      <xdr:row>38</xdr:row>
      <xdr:rowOff>106909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98036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117349</xdr:rowOff>
    </xdr:from>
    <xdr:to>
      <xdr:col>24</xdr:col>
      <xdr:colOff>63500</xdr:colOff>
      <xdr:row>58</xdr:row>
      <xdr:rowOff>119902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449"/>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119902</xdr:rowOff>
    </xdr:from>
    <xdr:to>
      <xdr:col>19</xdr:col>
      <xdr:colOff>177800</xdr:colOff>
      <xdr:row>58</xdr:row>
      <xdr:rowOff>121431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4002"/>
          <a:ext cx="8890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121431</xdr:rowOff>
    </xdr:from>
    <xdr:to>
      <xdr:col>15</xdr:col>
      <xdr:colOff>50800</xdr:colOff>
      <xdr:row>58</xdr:row>
      <xdr:rowOff>121909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531"/>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121909</xdr:rowOff>
    </xdr:from>
    <xdr:to>
      <xdr:col>10</xdr:col>
      <xdr:colOff>114300</xdr:colOff>
      <xdr:row>58</xdr:row>
      <xdr:rowOff>123585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009"/>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66549</xdr:rowOff>
    </xdr:from>
    <xdr:to>
      <xdr:col>24</xdr:col>
      <xdr:colOff>114300</xdr:colOff>
      <xdr:row>58</xdr:row>
      <xdr:rowOff>168149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69102</xdr:rowOff>
    </xdr:from>
    <xdr:to>
      <xdr:col>20</xdr:col>
      <xdr:colOff>38100</xdr:colOff>
      <xdr:row>58</xdr:row>
      <xdr:rowOff>170702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161829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70631</xdr:rowOff>
    </xdr:from>
    <xdr:to>
      <xdr:col>15</xdr:col>
      <xdr:colOff>101600</xdr:colOff>
      <xdr:row>59</xdr:row>
      <xdr:rowOff>781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163358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71109</xdr:rowOff>
    </xdr:from>
    <xdr:to>
      <xdr:col>10</xdr:col>
      <xdr:colOff>165100</xdr:colOff>
      <xdr:row>59</xdr:row>
      <xdr:rowOff>1259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163836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72785</xdr:rowOff>
    </xdr:from>
    <xdr:to>
      <xdr:col>6</xdr:col>
      <xdr:colOff>38100</xdr:colOff>
      <xdr:row>59</xdr:row>
      <xdr:rowOff>2935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165512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149670</xdr:rowOff>
    </xdr:from>
    <xdr:to>
      <xdr:col>24</xdr:col>
      <xdr:colOff>63500</xdr:colOff>
      <xdr:row>78</xdr:row>
      <xdr:rowOff>151346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2770"/>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149670</xdr:rowOff>
    </xdr:from>
    <xdr:to>
      <xdr:col>19</xdr:col>
      <xdr:colOff>177800</xdr:colOff>
      <xdr:row>78</xdr:row>
      <xdr:rowOff>155372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2770"/>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155372</xdr:rowOff>
    </xdr:from>
    <xdr:to>
      <xdr:col>15</xdr:col>
      <xdr:colOff>50800</xdr:colOff>
      <xdr:row>78</xdr:row>
      <xdr:rowOff>157175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8472"/>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157175</xdr:rowOff>
    </xdr:from>
    <xdr:to>
      <xdr:col>10</xdr:col>
      <xdr:colOff>114300</xdr:colOff>
      <xdr:row>78</xdr:row>
      <xdr:rowOff>158471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0275"/>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100546</xdr:rowOff>
    </xdr:from>
    <xdr:to>
      <xdr:col>24</xdr:col>
      <xdr:colOff>114300</xdr:colOff>
      <xdr:row>79</xdr:row>
      <xdr:rowOff>30696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15473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98870</xdr:rowOff>
    </xdr:from>
    <xdr:to>
      <xdr:col>20</xdr:col>
      <xdr:colOff>38100</xdr:colOff>
      <xdr:row>79</xdr:row>
      <xdr:rowOff>29020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20147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104572</xdr:rowOff>
    </xdr:from>
    <xdr:to>
      <xdr:col>15</xdr:col>
      <xdr:colOff>101600</xdr:colOff>
      <xdr:row>79</xdr:row>
      <xdr:rowOff>34722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25849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106375</xdr:rowOff>
    </xdr:from>
    <xdr:to>
      <xdr:col>10</xdr:col>
      <xdr:colOff>165100</xdr:colOff>
      <xdr:row>79</xdr:row>
      <xdr:rowOff>36525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27652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107671</xdr:rowOff>
    </xdr:from>
    <xdr:to>
      <xdr:col>6</xdr:col>
      <xdr:colOff>38100</xdr:colOff>
      <xdr:row>79</xdr:row>
      <xdr:rowOff>37821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28948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67607</xdr:rowOff>
    </xdr:from>
    <xdr:to>
      <xdr:col>24</xdr:col>
      <xdr:colOff>63500</xdr:colOff>
      <xdr:row>94</xdr:row>
      <xdr:rowOff>82055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83907"/>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82055</xdr:rowOff>
    </xdr:from>
    <xdr:to>
      <xdr:col>19</xdr:col>
      <xdr:colOff>177800</xdr:colOff>
      <xdr:row>95</xdr:row>
      <xdr:rowOff>26177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98355"/>
          <a:ext cx="889000" cy="1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105121</xdr:rowOff>
    </xdr:from>
    <xdr:to>
      <xdr:col>15</xdr:col>
      <xdr:colOff>50800</xdr:colOff>
      <xdr:row>95</xdr:row>
      <xdr:rowOff>26177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1421"/>
          <a:ext cx="889000" cy="9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105121</xdr:rowOff>
    </xdr:from>
    <xdr:to>
      <xdr:col>10</xdr:col>
      <xdr:colOff>114300</xdr:colOff>
      <xdr:row>95</xdr:row>
      <xdr:rowOff>146055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1421"/>
          <a:ext cx="889000" cy="2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16807</xdr:rowOff>
    </xdr:from>
    <xdr:to>
      <xdr:col>24</xdr:col>
      <xdr:colOff>114300</xdr:colOff>
      <xdr:row>94</xdr:row>
      <xdr:rowOff>118407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39684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31255</xdr:rowOff>
    </xdr:from>
    <xdr:to>
      <xdr:col>20</xdr:col>
      <xdr:colOff>38100</xdr:colOff>
      <xdr:row>94</xdr:row>
      <xdr:rowOff>132855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149382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2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146827</xdr:rowOff>
    </xdr:from>
    <xdr:to>
      <xdr:col>15</xdr:col>
      <xdr:colOff>101600</xdr:colOff>
      <xdr:row>95</xdr:row>
      <xdr:rowOff>76977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93504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3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54321</xdr:rowOff>
    </xdr:from>
    <xdr:to>
      <xdr:col>10</xdr:col>
      <xdr:colOff>165100</xdr:colOff>
      <xdr:row>94</xdr:row>
      <xdr:rowOff>155921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4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95255</xdr:rowOff>
    </xdr:from>
    <xdr:to>
      <xdr:col>6</xdr:col>
      <xdr:colOff>38100</xdr:colOff>
      <xdr:row>96</xdr:row>
      <xdr:rowOff>25405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41932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5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154641</xdr:rowOff>
    </xdr:from>
    <xdr:to>
      <xdr:col>55</xdr:col>
      <xdr:colOff>0</xdr:colOff>
      <xdr:row>37</xdr:row>
      <xdr:rowOff>156316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98291"/>
          <a:ext cx="8382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140863</xdr:rowOff>
    </xdr:from>
    <xdr:to>
      <xdr:col>50</xdr:col>
      <xdr:colOff>114300</xdr:colOff>
      <xdr:row>37</xdr:row>
      <xdr:rowOff>154641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84513"/>
          <a:ext cx="889000" cy="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140863</xdr:rowOff>
    </xdr:from>
    <xdr:to>
      <xdr:col>45</xdr:col>
      <xdr:colOff>177800</xdr:colOff>
      <xdr:row>37</xdr:row>
      <xdr:rowOff>158749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84513"/>
          <a:ext cx="8890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29443</xdr:rowOff>
    </xdr:from>
    <xdr:to>
      <xdr:col>41</xdr:col>
      <xdr:colOff>50800</xdr:colOff>
      <xdr:row>37</xdr:row>
      <xdr:rowOff>158749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01643"/>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105516</xdr:rowOff>
    </xdr:from>
    <xdr:to>
      <xdr:col>55</xdr:col>
      <xdr:colOff>50800</xdr:colOff>
      <xdr:row>38</xdr:row>
      <xdr:rowOff>35666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83943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103841</xdr:rowOff>
    </xdr:from>
    <xdr:to>
      <xdr:col>50</xdr:col>
      <xdr:colOff>165100</xdr:colOff>
      <xdr:row>38</xdr:row>
      <xdr:rowOff>33990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7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25118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90063</xdr:rowOff>
    </xdr:from>
    <xdr:to>
      <xdr:col>46</xdr:col>
      <xdr:colOff>38100</xdr:colOff>
      <xdr:row>38</xdr:row>
      <xdr:rowOff>20213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11340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107949</xdr:rowOff>
    </xdr:from>
    <xdr:to>
      <xdr:col>41</xdr:col>
      <xdr:colOff>101600</xdr:colOff>
      <xdr:row>38</xdr:row>
      <xdr:rowOff>38098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15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29226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150093</xdr:rowOff>
    </xdr:from>
    <xdr:to>
      <xdr:col>36</xdr:col>
      <xdr:colOff>165100</xdr:colOff>
      <xdr:row>36</xdr:row>
      <xdr:rowOff>80243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71370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4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23447</xdr:rowOff>
    </xdr:from>
    <xdr:to>
      <xdr:col>55</xdr:col>
      <xdr:colOff>0</xdr:colOff>
      <xdr:row>55</xdr:row>
      <xdr:rowOff>134474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53197"/>
          <a:ext cx="838200" cy="1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134474</xdr:rowOff>
    </xdr:from>
    <xdr:to>
      <xdr:col>50</xdr:col>
      <xdr:colOff>114300</xdr:colOff>
      <xdr:row>57</xdr:row>
      <xdr:rowOff>64171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64224"/>
          <a:ext cx="889000" cy="2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64171</xdr:rowOff>
    </xdr:from>
    <xdr:to>
      <xdr:col>45</xdr:col>
      <xdr:colOff>177800</xdr:colOff>
      <xdr:row>57</xdr:row>
      <xdr:rowOff>71902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36821"/>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71902</xdr:rowOff>
    </xdr:from>
    <xdr:to>
      <xdr:col>41</xdr:col>
      <xdr:colOff>50800</xdr:colOff>
      <xdr:row>57</xdr:row>
      <xdr:rowOff>81100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4552"/>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144097</xdr:rowOff>
    </xdr:from>
    <xdr:to>
      <xdr:col>55</xdr:col>
      <xdr:colOff>50800</xdr:colOff>
      <xdr:row>55</xdr:row>
      <xdr:rowOff>74247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0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166974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83674</xdr:rowOff>
    </xdr:from>
    <xdr:to>
      <xdr:col>50</xdr:col>
      <xdr:colOff>165100</xdr:colOff>
      <xdr:row>56</xdr:row>
      <xdr:rowOff>13824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30351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13371</xdr:rowOff>
    </xdr:from>
    <xdr:to>
      <xdr:col>46</xdr:col>
      <xdr:colOff>38100</xdr:colOff>
      <xdr:row>57</xdr:row>
      <xdr:rowOff>114971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106098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7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21102</xdr:rowOff>
    </xdr:from>
    <xdr:to>
      <xdr:col>41</xdr:col>
      <xdr:colOff>101600</xdr:colOff>
      <xdr:row>57</xdr:row>
      <xdr:rowOff>122702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113829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30300</xdr:rowOff>
    </xdr:from>
    <xdr:to>
      <xdr:col>36</xdr:col>
      <xdr:colOff>165100</xdr:colOff>
      <xdr:row>57</xdr:row>
      <xdr:rowOff>131900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123027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9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164443</xdr:rowOff>
    </xdr:from>
    <xdr:to>
      <xdr:col>55</xdr:col>
      <xdr:colOff>0</xdr:colOff>
      <xdr:row>78</xdr:row>
      <xdr:rowOff>125788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94643"/>
          <a:ext cx="838200" cy="30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125788</xdr:rowOff>
    </xdr:from>
    <xdr:to>
      <xdr:col>50</xdr:col>
      <xdr:colOff>114300</xdr:colOff>
      <xdr:row>79</xdr:row>
      <xdr:rowOff>51493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8888"/>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87753</xdr:rowOff>
    </xdr:from>
    <xdr:to>
      <xdr:col>45</xdr:col>
      <xdr:colOff>177800</xdr:colOff>
      <xdr:row>79</xdr:row>
      <xdr:rowOff>51493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0853"/>
          <a:ext cx="889000" cy="1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87753</xdr:rowOff>
    </xdr:from>
    <xdr:to>
      <xdr:col>41</xdr:col>
      <xdr:colOff>50800</xdr:colOff>
      <xdr:row>79</xdr:row>
      <xdr:rowOff>41990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60853"/>
          <a:ext cx="889000" cy="1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113643</xdr:rowOff>
    </xdr:from>
    <xdr:to>
      <xdr:col>55</xdr:col>
      <xdr:colOff>50800</xdr:colOff>
      <xdr:row>77</xdr:row>
      <xdr:rowOff>43793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136520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74988</xdr:rowOff>
    </xdr:from>
    <xdr:to>
      <xdr:col>50</xdr:col>
      <xdr:colOff>165100</xdr:colOff>
      <xdr:row>79</xdr:row>
      <xdr:rowOff>5138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167715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693</xdr:rowOff>
    </xdr:from>
    <xdr:to>
      <xdr:col>46</xdr:col>
      <xdr:colOff>38100</xdr:colOff>
      <xdr:row>79</xdr:row>
      <xdr:rowOff>102293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93420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36953</xdr:rowOff>
    </xdr:from>
    <xdr:to>
      <xdr:col>41</xdr:col>
      <xdr:colOff>101600</xdr:colOff>
      <xdr:row>78</xdr:row>
      <xdr:rowOff>138553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129680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162640</xdr:rowOff>
    </xdr:from>
    <xdr:to>
      <xdr:col>36</xdr:col>
      <xdr:colOff>165100</xdr:colOff>
      <xdr:row>79</xdr:row>
      <xdr:rowOff>92790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83917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56100</xdr:rowOff>
    </xdr:from>
    <xdr:to>
      <xdr:col>55</xdr:col>
      <xdr:colOff>0</xdr:colOff>
      <xdr:row>95</xdr:row>
      <xdr:rowOff>106130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3850"/>
          <a:ext cx="838200" cy="5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106130</xdr:rowOff>
    </xdr:from>
    <xdr:to>
      <xdr:col>50</xdr:col>
      <xdr:colOff>114300</xdr:colOff>
      <xdr:row>97</xdr:row>
      <xdr:rowOff>6158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93880"/>
          <a:ext cx="889000" cy="24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6158</xdr:rowOff>
    </xdr:from>
    <xdr:to>
      <xdr:col>45</xdr:col>
      <xdr:colOff>177800</xdr:colOff>
      <xdr:row>97</xdr:row>
      <xdr:rowOff>40677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36808"/>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162189</xdr:rowOff>
    </xdr:from>
    <xdr:to>
      <xdr:col>41</xdr:col>
      <xdr:colOff>50800</xdr:colOff>
      <xdr:row>97</xdr:row>
      <xdr:rowOff>40677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21389"/>
          <a:ext cx="889000" cy="4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5300</xdr:rowOff>
    </xdr:from>
    <xdr:to>
      <xdr:col>55</xdr:col>
      <xdr:colOff>50800</xdr:colOff>
      <xdr:row>95</xdr:row>
      <xdr:rowOff>106900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28177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55330</xdr:rowOff>
    </xdr:from>
    <xdr:to>
      <xdr:col>50</xdr:col>
      <xdr:colOff>165100</xdr:colOff>
      <xdr:row>95</xdr:row>
      <xdr:rowOff>156930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1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126808</xdr:rowOff>
    </xdr:from>
    <xdr:to>
      <xdr:col>46</xdr:col>
      <xdr:colOff>38100</xdr:colOff>
      <xdr:row>97</xdr:row>
      <xdr:rowOff>56958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48085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161327</xdr:rowOff>
    </xdr:from>
    <xdr:to>
      <xdr:col>41</xdr:col>
      <xdr:colOff>101600</xdr:colOff>
      <xdr:row>97</xdr:row>
      <xdr:rowOff>91477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82604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1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111389</xdr:rowOff>
    </xdr:from>
    <xdr:to>
      <xdr:col>36</xdr:col>
      <xdr:colOff>165100</xdr:colOff>
      <xdr:row>97</xdr:row>
      <xdr:rowOff>41539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32666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6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82635</xdr:rowOff>
    </xdr:from>
    <xdr:to>
      <xdr:col>85</xdr:col>
      <xdr:colOff>127000</xdr:colOff>
      <xdr:row>39</xdr:row>
      <xdr:rowOff>83889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9185"/>
          <a:ext cx="8382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6772</xdr:rowOff>
    </xdr:from>
    <xdr:to>
      <xdr:col>81</xdr:col>
      <xdr:colOff>50800</xdr:colOff>
      <xdr:row>39</xdr:row>
      <xdr:rowOff>82635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93322"/>
          <a:ext cx="889000" cy="7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6772</xdr:rowOff>
    </xdr:from>
    <xdr:to>
      <xdr:col>76</xdr:col>
      <xdr:colOff>114300</xdr:colOff>
      <xdr:row>39</xdr:row>
      <xdr:rowOff>60248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93322"/>
          <a:ext cx="889000" cy="5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60248</xdr:rowOff>
    </xdr:from>
    <xdr:to>
      <xdr:col>71</xdr:col>
      <xdr:colOff>177800</xdr:colOff>
      <xdr:row>39</xdr:row>
      <xdr:rowOff>92256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46798"/>
          <a:ext cx="889000" cy="3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33089</xdr:rowOff>
    </xdr:from>
    <xdr:to>
      <xdr:col>85</xdr:col>
      <xdr:colOff>177800</xdr:colOff>
      <xdr:row>39</xdr:row>
      <xdr:rowOff>134689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31835</xdr:rowOff>
    </xdr:from>
    <xdr:to>
      <xdr:col>81</xdr:col>
      <xdr:colOff>101600</xdr:colOff>
      <xdr:row>39</xdr:row>
      <xdr:rowOff>133435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124562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127422</xdr:rowOff>
    </xdr:from>
    <xdr:to>
      <xdr:col>76</xdr:col>
      <xdr:colOff>165100</xdr:colOff>
      <xdr:row>39</xdr:row>
      <xdr:rowOff>57572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74099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9448</xdr:rowOff>
    </xdr:from>
    <xdr:to>
      <xdr:col>72</xdr:col>
      <xdr:colOff>38100</xdr:colOff>
      <xdr:row>39</xdr:row>
      <xdr:rowOff>111048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127575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41456</xdr:rowOff>
    </xdr:from>
    <xdr:to>
      <xdr:col>67</xdr:col>
      <xdr:colOff>101600</xdr:colOff>
      <xdr:row>39</xdr:row>
      <xdr:rowOff>143056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134183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164240</xdr:rowOff>
    </xdr:from>
    <xdr:to>
      <xdr:col>85</xdr:col>
      <xdr:colOff>127000</xdr:colOff>
      <xdr:row>77</xdr:row>
      <xdr:rowOff>165624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5890"/>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164706</xdr:rowOff>
    </xdr:from>
    <xdr:to>
      <xdr:col>81</xdr:col>
      <xdr:colOff>50800</xdr:colOff>
      <xdr:row>77</xdr:row>
      <xdr:rowOff>165624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66356"/>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164706</xdr:rowOff>
    </xdr:from>
    <xdr:to>
      <xdr:col>76</xdr:col>
      <xdr:colOff>114300</xdr:colOff>
      <xdr:row>77</xdr:row>
      <xdr:rowOff>166599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6356"/>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165443</xdr:rowOff>
    </xdr:from>
    <xdr:to>
      <xdr:col>71</xdr:col>
      <xdr:colOff>177800</xdr:colOff>
      <xdr:row>77</xdr:row>
      <xdr:rowOff>166599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67093"/>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113440</xdr:rowOff>
    </xdr:from>
    <xdr:to>
      <xdr:col>85</xdr:col>
      <xdr:colOff>177800</xdr:colOff>
      <xdr:row>78</xdr:row>
      <xdr:rowOff>43590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114824</xdr:rowOff>
    </xdr:from>
    <xdr:to>
      <xdr:col>81</xdr:col>
      <xdr:colOff>101600</xdr:colOff>
      <xdr:row>78</xdr:row>
      <xdr:rowOff>44974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36101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113906</xdr:rowOff>
    </xdr:from>
    <xdr:to>
      <xdr:col>76</xdr:col>
      <xdr:colOff>165100</xdr:colOff>
      <xdr:row>78</xdr:row>
      <xdr:rowOff>44056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115799</xdr:rowOff>
    </xdr:from>
    <xdr:to>
      <xdr:col>72</xdr:col>
      <xdr:colOff>38100</xdr:colOff>
      <xdr:row>78</xdr:row>
      <xdr:rowOff>45949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37076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114643</xdr:rowOff>
    </xdr:from>
    <xdr:to>
      <xdr:col>67</xdr:col>
      <xdr:colOff>101600</xdr:colOff>
      <xdr:row>78</xdr:row>
      <xdr:rowOff>44793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35920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164663</xdr:rowOff>
    </xdr:from>
    <xdr:to>
      <xdr:col>85</xdr:col>
      <xdr:colOff>127000</xdr:colOff>
      <xdr:row>98</xdr:row>
      <xdr:rowOff>165630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6763"/>
          <a:ext cx="8382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164663</xdr:rowOff>
    </xdr:from>
    <xdr:to>
      <xdr:col>81</xdr:col>
      <xdr:colOff>50800</xdr:colOff>
      <xdr:row>98</xdr:row>
      <xdr:rowOff>170986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6763"/>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170986</xdr:rowOff>
    </xdr:from>
    <xdr:to>
      <xdr:col>76</xdr:col>
      <xdr:colOff>114300</xdr:colOff>
      <xdr:row>99</xdr:row>
      <xdr:rowOff>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73086"/>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64</xdr:rowOff>
    </xdr:from>
    <xdr:to>
      <xdr:col>71</xdr:col>
      <xdr:colOff>177800</xdr:colOff>
      <xdr:row>99</xdr:row>
      <xdr:rowOff>9627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3614"/>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114830</xdr:rowOff>
    </xdr:from>
    <xdr:to>
      <xdr:col>85</xdr:col>
      <xdr:colOff>177800</xdr:colOff>
      <xdr:row>99</xdr:row>
      <xdr:rowOff>44980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113863</xdr:rowOff>
    </xdr:from>
    <xdr:to>
      <xdr:col>81</xdr:col>
      <xdr:colOff>101600</xdr:colOff>
      <xdr:row>99</xdr:row>
      <xdr:rowOff>44013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35140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120186</xdr:rowOff>
    </xdr:from>
    <xdr:to>
      <xdr:col>76</xdr:col>
      <xdr:colOff>165100</xdr:colOff>
      <xdr:row>99</xdr:row>
      <xdr:rowOff>50336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41463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120714</xdr:rowOff>
    </xdr:from>
    <xdr:to>
      <xdr:col>72</xdr:col>
      <xdr:colOff>38100</xdr:colOff>
      <xdr:row>99</xdr:row>
      <xdr:rowOff>50864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41991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1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130277</xdr:rowOff>
    </xdr:from>
    <xdr:to>
      <xdr:col>67</xdr:col>
      <xdr:colOff>101600</xdr:colOff>
      <xdr:row>99</xdr:row>
      <xdr:rowOff>60427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51554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41435</xdr:rowOff>
    </xdr:from>
    <xdr:to>
      <xdr:col>116</xdr:col>
      <xdr:colOff>63500</xdr:colOff>
      <xdr:row>38</xdr:row>
      <xdr:rowOff>149138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385085"/>
          <a:ext cx="838200" cy="2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41435</xdr:rowOff>
    </xdr:from>
    <xdr:to>
      <xdr:col>111</xdr:col>
      <xdr:colOff>177800</xdr:colOff>
      <xdr:row>37</xdr:row>
      <xdr:rowOff>122000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85085"/>
          <a:ext cx="8890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122000</xdr:rowOff>
    </xdr:from>
    <xdr:to>
      <xdr:col>107</xdr:col>
      <xdr:colOff>50800</xdr:colOff>
      <xdr:row>37</xdr:row>
      <xdr:rowOff>156127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65650"/>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156127</xdr:rowOff>
    </xdr:from>
    <xdr:to>
      <xdr:col>102</xdr:col>
      <xdr:colOff>114300</xdr:colOff>
      <xdr:row>38</xdr:row>
      <xdr:rowOff>26576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99777"/>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98338</xdr:rowOff>
    </xdr:from>
    <xdr:to>
      <xdr:col>116</xdr:col>
      <xdr:colOff>114300</xdr:colOff>
      <xdr:row>39</xdr:row>
      <xdr:rowOff>28488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162085</xdr:rowOff>
    </xdr:from>
    <xdr:to>
      <xdr:col>112</xdr:col>
      <xdr:colOff>38100</xdr:colOff>
      <xdr:row>37</xdr:row>
      <xdr:rowOff>92235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108762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71200</xdr:rowOff>
    </xdr:from>
    <xdr:to>
      <xdr:col>107</xdr:col>
      <xdr:colOff>101600</xdr:colOff>
      <xdr:row>38</xdr:row>
      <xdr:rowOff>1350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17877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19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105327</xdr:rowOff>
    </xdr:from>
    <xdr:to>
      <xdr:col>102</xdr:col>
      <xdr:colOff>165100</xdr:colOff>
      <xdr:row>38</xdr:row>
      <xdr:rowOff>35477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52004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2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147226</xdr:rowOff>
    </xdr:from>
    <xdr:to>
      <xdr:col>98</xdr:col>
      <xdr:colOff>38100</xdr:colOff>
      <xdr:row>38</xdr:row>
      <xdr:rowOff>77375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908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93903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6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102736</xdr:rowOff>
    </xdr:from>
    <xdr:to>
      <xdr:col>116</xdr:col>
      <xdr:colOff>63500</xdr:colOff>
      <xdr:row>56</xdr:row>
      <xdr:rowOff>116223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703936"/>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102736</xdr:rowOff>
    </xdr:from>
    <xdr:to>
      <xdr:col>111</xdr:col>
      <xdr:colOff>177800</xdr:colOff>
      <xdr:row>56</xdr:row>
      <xdr:rowOff>108801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703936"/>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51384</xdr:rowOff>
    </xdr:from>
    <xdr:to>
      <xdr:col>107</xdr:col>
      <xdr:colOff>50800</xdr:colOff>
      <xdr:row>56</xdr:row>
      <xdr:rowOff>108801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652584"/>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58867</xdr:rowOff>
    </xdr:from>
    <xdr:to>
      <xdr:col>102</xdr:col>
      <xdr:colOff>114300</xdr:colOff>
      <xdr:row>56</xdr:row>
      <xdr:rowOff>51384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488617"/>
          <a:ext cx="889000" cy="1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65423</xdr:rowOff>
    </xdr:from>
    <xdr:to>
      <xdr:col>116</xdr:col>
      <xdr:colOff>114300</xdr:colOff>
      <xdr:row>56</xdr:row>
      <xdr:rowOff>167023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88300</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1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51936</xdr:rowOff>
    </xdr:from>
    <xdr:to>
      <xdr:col>112</xdr:col>
      <xdr:colOff>38100</xdr:colOff>
      <xdr:row>56</xdr:row>
      <xdr:rowOff>153536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6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170063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58001</xdr:rowOff>
    </xdr:from>
    <xdr:to>
      <xdr:col>107</xdr:col>
      <xdr:colOff>101600</xdr:colOff>
      <xdr:row>56</xdr:row>
      <xdr:rowOff>159601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6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4678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584</xdr:rowOff>
    </xdr:from>
    <xdr:to>
      <xdr:col>102</xdr:col>
      <xdr:colOff>165100</xdr:colOff>
      <xdr:row>56</xdr:row>
      <xdr:rowOff>102184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6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118711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37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8067</xdr:rowOff>
    </xdr:from>
    <xdr:to>
      <xdr:col>98</xdr:col>
      <xdr:colOff>38100</xdr:colOff>
      <xdr:row>55</xdr:row>
      <xdr:rowOff>109667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4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126194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160407</xdr:rowOff>
    </xdr:from>
    <xdr:to>
      <xdr:col>116</xdr:col>
      <xdr:colOff>63500</xdr:colOff>
      <xdr:row>76</xdr:row>
      <xdr:rowOff>22180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19157"/>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18371</xdr:rowOff>
    </xdr:from>
    <xdr:to>
      <xdr:col>111</xdr:col>
      <xdr:colOff>177800</xdr:colOff>
      <xdr:row>76</xdr:row>
      <xdr:rowOff>22180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4857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18371</xdr:rowOff>
    </xdr:from>
    <xdr:to>
      <xdr:col>107</xdr:col>
      <xdr:colOff>50800</xdr:colOff>
      <xdr:row>76</xdr:row>
      <xdr:rowOff>33420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48571"/>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32105</xdr:rowOff>
    </xdr:from>
    <xdr:to>
      <xdr:col>102</xdr:col>
      <xdr:colOff>114300</xdr:colOff>
      <xdr:row>76</xdr:row>
      <xdr:rowOff>33420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2305"/>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109607</xdr:rowOff>
    </xdr:from>
    <xdr:to>
      <xdr:col>116</xdr:col>
      <xdr:colOff>114300</xdr:colOff>
      <xdr:row>76</xdr:row>
      <xdr:rowOff>39757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88034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142831</xdr:rowOff>
    </xdr:from>
    <xdr:to>
      <xdr:col>112</xdr:col>
      <xdr:colOff>38100</xdr:colOff>
      <xdr:row>76</xdr:row>
      <xdr:rowOff>72982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01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64107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139020</xdr:rowOff>
    </xdr:from>
    <xdr:to>
      <xdr:col>107</xdr:col>
      <xdr:colOff>101600</xdr:colOff>
      <xdr:row>76</xdr:row>
      <xdr:rowOff>69171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97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60298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154070</xdr:rowOff>
    </xdr:from>
    <xdr:to>
      <xdr:col>102</xdr:col>
      <xdr:colOff>165100</xdr:colOff>
      <xdr:row>76</xdr:row>
      <xdr:rowOff>84220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75347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152755</xdr:rowOff>
    </xdr:from>
    <xdr:to>
      <xdr:col>98</xdr:col>
      <xdr:colOff>38100</xdr:colOff>
      <xdr:row>76</xdr:row>
      <xdr:rowOff>82905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74032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793,405</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159,461</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円であり、類似団体平均と比べると引き続き高い水準にある。児童手当給付や自立支援給付事業の増等により、前年度と比べて増加した。</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137,927</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円であり、類似団体平均と比べると引き続き高い水準にある。旧グリーンスコーレせきがね再生事業や防災行政無線更新事業の増等により、前年度と比べて増加した。</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41,227</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円であり、類似団体平均と比べると高い水準に転じた。倉吉未来中心周辺環境整備事業や企業誘致の増等により、前年度と比べて増加した。</a:t>
          </a: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3,711</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円であり、類似団体平均と比べると低い水準に転じた。令和６年度の資本費平準化債の制度拡充に伴う出資金の減等により、前年度と比べて減少した。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43,663
43,259
272.06
35,292,075
34,642,455
500,467
14,667,539
29,589,705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129984</xdr:rowOff>
    </xdr:from>
    <xdr:to>
      <xdr:col>24</xdr:col>
      <xdr:colOff>63500</xdr:colOff>
      <xdr:row>38</xdr:row>
      <xdr:rowOff>131508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4508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129984</xdr:rowOff>
    </xdr:from>
    <xdr:to>
      <xdr:col>19</xdr:col>
      <xdr:colOff>177800</xdr:colOff>
      <xdr:row>38</xdr:row>
      <xdr:rowOff>138938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45084"/>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138938</xdr:rowOff>
    </xdr:from>
    <xdr:to>
      <xdr:col>15</xdr:col>
      <xdr:colOff>50800</xdr:colOff>
      <xdr:row>39</xdr:row>
      <xdr:rowOff>47879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54038"/>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47879</xdr:rowOff>
    </xdr:from>
    <xdr:to>
      <xdr:col>10</xdr:col>
      <xdr:colOff>114300</xdr:colOff>
      <xdr:row>39</xdr:row>
      <xdr:rowOff>84645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34429"/>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80708</xdr:rowOff>
    </xdr:from>
    <xdr:to>
      <xdr:col>24</xdr:col>
      <xdr:colOff>114300</xdr:colOff>
      <xdr:row>39</xdr:row>
      <xdr:rowOff>10858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59135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7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79184</xdr:rowOff>
    </xdr:from>
    <xdr:to>
      <xdr:col>20</xdr:col>
      <xdr:colOff>38100</xdr:colOff>
      <xdr:row>39</xdr:row>
      <xdr:rowOff>9334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88138</xdr:rowOff>
    </xdr:from>
    <xdr:to>
      <xdr:col>15</xdr:col>
      <xdr:colOff>101600</xdr:colOff>
      <xdr:row>39</xdr:row>
      <xdr:rowOff>18288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9415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168529</xdr:rowOff>
    </xdr:from>
    <xdr:to>
      <xdr:col>10</xdr:col>
      <xdr:colOff>165100</xdr:colOff>
      <xdr:row>39</xdr:row>
      <xdr:rowOff>98679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89806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33845</xdr:rowOff>
    </xdr:from>
    <xdr:to>
      <xdr:col>6</xdr:col>
      <xdr:colOff>38100</xdr:colOff>
      <xdr:row>39</xdr:row>
      <xdr:rowOff>135445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126572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65076</xdr:rowOff>
    </xdr:from>
    <xdr:to>
      <xdr:col>24</xdr:col>
      <xdr:colOff>63500</xdr:colOff>
      <xdr:row>58</xdr:row>
      <xdr:rowOff>86797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9176"/>
          <a:ext cx="838200" cy="2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86797</xdr:rowOff>
    </xdr:from>
    <xdr:to>
      <xdr:col>19</xdr:col>
      <xdr:colOff>177800</xdr:colOff>
      <xdr:row>58</xdr:row>
      <xdr:rowOff>96161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30897"/>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94061</xdr:rowOff>
    </xdr:from>
    <xdr:to>
      <xdr:col>15</xdr:col>
      <xdr:colOff>50800</xdr:colOff>
      <xdr:row>58</xdr:row>
      <xdr:rowOff>96161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8161"/>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xdr:rowOff>
    </xdr:from>
    <xdr:to>
      <xdr:col>10</xdr:col>
      <xdr:colOff>114300</xdr:colOff>
      <xdr:row>58</xdr:row>
      <xdr:rowOff>94061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4124"/>
          <a:ext cx="889000" cy="9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14276</xdr:rowOff>
    </xdr:from>
    <xdr:to>
      <xdr:col>24</xdr:col>
      <xdr:colOff>114300</xdr:colOff>
      <xdr:row>58</xdr:row>
      <xdr:rowOff>115876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35997</xdr:rowOff>
    </xdr:from>
    <xdr:to>
      <xdr:col>20</xdr:col>
      <xdr:colOff>38100</xdr:colOff>
      <xdr:row>58</xdr:row>
      <xdr:rowOff>137597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128724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45361</xdr:rowOff>
    </xdr:from>
    <xdr:to>
      <xdr:col>15</xdr:col>
      <xdr:colOff>101600</xdr:colOff>
      <xdr:row>58</xdr:row>
      <xdr:rowOff>146961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138088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43261</xdr:rowOff>
    </xdr:from>
    <xdr:to>
      <xdr:col>10</xdr:col>
      <xdr:colOff>165100</xdr:colOff>
      <xdr:row>58</xdr:row>
      <xdr:rowOff>144861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135988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120674</xdr:rowOff>
    </xdr:from>
    <xdr:to>
      <xdr:col>6</xdr:col>
      <xdr:colOff>38100</xdr:colOff>
      <xdr:row>58</xdr:row>
      <xdr:rowOff>50824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41951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98154</xdr:rowOff>
    </xdr:from>
    <xdr:to>
      <xdr:col>24</xdr:col>
      <xdr:colOff>63500</xdr:colOff>
      <xdr:row>76</xdr:row>
      <xdr:rowOff>110644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8354"/>
          <a:ext cx="8382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110644</xdr:rowOff>
    </xdr:from>
    <xdr:to>
      <xdr:col>19</xdr:col>
      <xdr:colOff>177800</xdr:colOff>
      <xdr:row>77</xdr:row>
      <xdr:rowOff>9767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0844"/>
          <a:ext cx="889000" cy="7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145467</xdr:rowOff>
    </xdr:from>
    <xdr:to>
      <xdr:col>15</xdr:col>
      <xdr:colOff>50800</xdr:colOff>
      <xdr:row>77</xdr:row>
      <xdr:rowOff>9767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75667"/>
          <a:ext cx="8890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145467</xdr:rowOff>
    </xdr:from>
    <xdr:to>
      <xdr:col>10</xdr:col>
      <xdr:colOff>114300</xdr:colOff>
      <xdr:row>77</xdr:row>
      <xdr:rowOff>75110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5667"/>
          <a:ext cx="889000" cy="1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47354</xdr:rowOff>
    </xdr:from>
    <xdr:to>
      <xdr:col>24</xdr:col>
      <xdr:colOff>114300</xdr:colOff>
      <xdr:row>76</xdr:row>
      <xdr:rowOff>148954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70231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59844</xdr:rowOff>
    </xdr:from>
    <xdr:to>
      <xdr:col>20</xdr:col>
      <xdr:colOff>38100</xdr:colOff>
      <xdr:row>76</xdr:row>
      <xdr:rowOff>161444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130417</xdr:rowOff>
    </xdr:from>
    <xdr:to>
      <xdr:col>15</xdr:col>
      <xdr:colOff>101600</xdr:colOff>
      <xdr:row>77</xdr:row>
      <xdr:rowOff>60567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77094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3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94667</xdr:rowOff>
    </xdr:from>
    <xdr:to>
      <xdr:col>10</xdr:col>
      <xdr:colOff>165100</xdr:colOff>
      <xdr:row>77</xdr:row>
      <xdr:rowOff>24817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41344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24310</xdr:rowOff>
    </xdr:from>
    <xdr:to>
      <xdr:col>6</xdr:col>
      <xdr:colOff>38100</xdr:colOff>
      <xdr:row>77</xdr:row>
      <xdr:rowOff>125910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142437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87798</xdr:rowOff>
    </xdr:from>
    <xdr:to>
      <xdr:col>24</xdr:col>
      <xdr:colOff>63500</xdr:colOff>
      <xdr:row>99</xdr:row>
      <xdr:rowOff>87855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61348"/>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87798</xdr:rowOff>
    </xdr:from>
    <xdr:to>
      <xdr:col>19</xdr:col>
      <xdr:colOff>177800</xdr:colOff>
      <xdr:row>99</xdr:row>
      <xdr:rowOff>87894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61348"/>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87894</xdr:rowOff>
    </xdr:from>
    <xdr:to>
      <xdr:col>15</xdr:col>
      <xdr:colOff>50800</xdr:colOff>
      <xdr:row>99</xdr:row>
      <xdr:rowOff>88409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6144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88409</xdr:rowOff>
    </xdr:from>
    <xdr:to>
      <xdr:col>10</xdr:col>
      <xdr:colOff>114300</xdr:colOff>
      <xdr:row>99</xdr:row>
      <xdr:rowOff>90760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6195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37055</xdr:rowOff>
    </xdr:from>
    <xdr:to>
      <xdr:col>24</xdr:col>
      <xdr:colOff>114300</xdr:colOff>
      <xdr:row>99</xdr:row>
      <xdr:rowOff>138655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36998</xdr:rowOff>
    </xdr:from>
    <xdr:to>
      <xdr:col>20</xdr:col>
      <xdr:colOff>38100</xdr:colOff>
      <xdr:row>99</xdr:row>
      <xdr:rowOff>138598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129725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37094</xdr:rowOff>
    </xdr:from>
    <xdr:to>
      <xdr:col>15</xdr:col>
      <xdr:colOff>101600</xdr:colOff>
      <xdr:row>99</xdr:row>
      <xdr:rowOff>138694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1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129821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37609</xdr:rowOff>
    </xdr:from>
    <xdr:to>
      <xdr:col>10</xdr:col>
      <xdr:colOff>165100</xdr:colOff>
      <xdr:row>99</xdr:row>
      <xdr:rowOff>139209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130336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39960</xdr:rowOff>
    </xdr:from>
    <xdr:to>
      <xdr:col>6</xdr:col>
      <xdr:colOff>38100</xdr:colOff>
      <xdr:row>99</xdr:row>
      <xdr:rowOff>141560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132687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5806</xdr:rowOff>
    </xdr:from>
    <xdr:to>
      <xdr:col>55</xdr:col>
      <xdr:colOff>0</xdr:colOff>
      <xdr:row>33</xdr:row>
      <xdr:rowOff>19522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6636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13643</xdr:rowOff>
    </xdr:from>
    <xdr:to>
      <xdr:col>50</xdr:col>
      <xdr:colOff>114300</xdr:colOff>
      <xdr:row>33</xdr:row>
      <xdr:rowOff>19522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67149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13643</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671493"/>
          <a:ext cx="889000" cy="11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84183</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707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126456</xdr:rowOff>
    </xdr:from>
    <xdr:to>
      <xdr:col>55</xdr:col>
      <xdr:colOff>50800</xdr:colOff>
      <xdr:row>33</xdr:row>
      <xdr:rowOff>56606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149333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46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140172</xdr:rowOff>
    </xdr:from>
    <xdr:to>
      <xdr:col>50</xdr:col>
      <xdr:colOff>165100</xdr:colOff>
      <xdr:row>33</xdr:row>
      <xdr:rowOff>70322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6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86849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4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134293</xdr:rowOff>
    </xdr:from>
    <xdr:to>
      <xdr:col>46</xdr:col>
      <xdr:colOff>38100</xdr:colOff>
      <xdr:row>33</xdr:row>
      <xdr:rowOff>64443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6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80970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3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33383</xdr:rowOff>
    </xdr:from>
    <xdr:to>
      <xdr:col>36</xdr:col>
      <xdr:colOff>165100</xdr:colOff>
      <xdr:row>39</xdr:row>
      <xdr:rowOff>134983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126110</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81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56490</xdr:rowOff>
    </xdr:from>
    <xdr:to>
      <xdr:col>55</xdr:col>
      <xdr:colOff>0</xdr:colOff>
      <xdr:row>57</xdr:row>
      <xdr:rowOff>25692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57690"/>
          <a:ext cx="838200" cy="1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56490</xdr:rowOff>
    </xdr:from>
    <xdr:to>
      <xdr:col>50</xdr:col>
      <xdr:colOff>114300</xdr:colOff>
      <xdr:row>56</xdr:row>
      <xdr:rowOff>145910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57690"/>
          <a:ext cx="889000" cy="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145910</xdr:rowOff>
    </xdr:from>
    <xdr:to>
      <xdr:col>45</xdr:col>
      <xdr:colOff>177800</xdr:colOff>
      <xdr:row>57</xdr:row>
      <xdr:rowOff>9931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47110"/>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9931</xdr:rowOff>
    </xdr:from>
    <xdr:to>
      <xdr:col>41</xdr:col>
      <xdr:colOff>50800</xdr:colOff>
      <xdr:row>57</xdr:row>
      <xdr:rowOff>118402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82581"/>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146342</xdr:rowOff>
    </xdr:from>
    <xdr:to>
      <xdr:col>55</xdr:col>
      <xdr:colOff>50800</xdr:colOff>
      <xdr:row>57</xdr:row>
      <xdr:rowOff>76492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124769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5690</xdr:rowOff>
    </xdr:from>
    <xdr:to>
      <xdr:col>50</xdr:col>
      <xdr:colOff>165100</xdr:colOff>
      <xdr:row>56</xdr:row>
      <xdr:rowOff>107290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98417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6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95110</xdr:rowOff>
    </xdr:from>
    <xdr:to>
      <xdr:col>46</xdr:col>
      <xdr:colOff>38100</xdr:colOff>
      <xdr:row>57</xdr:row>
      <xdr:rowOff>25260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130581</xdr:rowOff>
    </xdr:from>
    <xdr:to>
      <xdr:col>41</xdr:col>
      <xdr:colOff>101600</xdr:colOff>
      <xdr:row>57</xdr:row>
      <xdr:rowOff>60731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51858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67602</xdr:rowOff>
    </xdr:from>
    <xdr:to>
      <xdr:col>36</xdr:col>
      <xdr:colOff>165100</xdr:colOff>
      <xdr:row>57</xdr:row>
      <xdr:rowOff>169202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4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160329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137113</xdr:rowOff>
    </xdr:from>
    <xdr:to>
      <xdr:col>55</xdr:col>
      <xdr:colOff>0</xdr:colOff>
      <xdr:row>76</xdr:row>
      <xdr:rowOff>31138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995863"/>
          <a:ext cx="8382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31138</xdr:rowOff>
    </xdr:from>
    <xdr:to>
      <xdr:col>50</xdr:col>
      <xdr:colOff>114300</xdr:colOff>
      <xdr:row>76</xdr:row>
      <xdr:rowOff>119693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61338"/>
          <a:ext cx="889000" cy="8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89714</xdr:rowOff>
    </xdr:from>
    <xdr:to>
      <xdr:col>45</xdr:col>
      <xdr:colOff>177800</xdr:colOff>
      <xdr:row>76</xdr:row>
      <xdr:rowOff>119693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19914"/>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6550</xdr:rowOff>
    </xdr:from>
    <xdr:to>
      <xdr:col>41</xdr:col>
      <xdr:colOff>50800</xdr:colOff>
      <xdr:row>76</xdr:row>
      <xdr:rowOff>89714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36750"/>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86313</xdr:rowOff>
    </xdr:from>
    <xdr:to>
      <xdr:col>55</xdr:col>
      <xdr:colOff>50800</xdr:colOff>
      <xdr:row>76</xdr:row>
      <xdr:rowOff>16463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109190</xdr:rowOff>
    </xdr:from>
    <xdr:ext cx="599010"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151788</xdr:rowOff>
    </xdr:from>
    <xdr:to>
      <xdr:col>50</xdr:col>
      <xdr:colOff>165100</xdr:colOff>
      <xdr:row>76</xdr:row>
      <xdr:rowOff>81938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98465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8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68893</xdr:rowOff>
    </xdr:from>
    <xdr:to>
      <xdr:col>46</xdr:col>
      <xdr:colOff>38100</xdr:colOff>
      <xdr:row>76</xdr:row>
      <xdr:rowOff>170493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38914</xdr:rowOff>
    </xdr:from>
    <xdr:to>
      <xdr:col>41</xdr:col>
      <xdr:colOff>101600</xdr:colOff>
      <xdr:row>76</xdr:row>
      <xdr:rowOff>140514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157042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127200</xdr:rowOff>
    </xdr:from>
    <xdr:to>
      <xdr:col>36</xdr:col>
      <xdr:colOff>165100</xdr:colOff>
      <xdr:row>76</xdr:row>
      <xdr:rowOff>57350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73877</xdr:rowOff>
    </xdr:from>
    <xdr:ext cx="59901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672795" y="1276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117022</xdr:rowOff>
    </xdr:from>
    <xdr:to>
      <xdr:col>55</xdr:col>
      <xdr:colOff>0</xdr:colOff>
      <xdr:row>96</xdr:row>
      <xdr:rowOff>124475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76222"/>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124475</xdr:rowOff>
    </xdr:from>
    <xdr:to>
      <xdr:col>50</xdr:col>
      <xdr:colOff>114300</xdr:colOff>
      <xdr:row>97</xdr:row>
      <xdr:rowOff>2487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83675"/>
          <a:ext cx="889000" cy="4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160807</xdr:rowOff>
    </xdr:from>
    <xdr:to>
      <xdr:col>45</xdr:col>
      <xdr:colOff>177800</xdr:colOff>
      <xdr:row>97</xdr:row>
      <xdr:rowOff>2487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20007"/>
          <a:ext cx="8890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114753</xdr:rowOff>
    </xdr:from>
    <xdr:to>
      <xdr:col>41</xdr:col>
      <xdr:colOff>50800</xdr:colOff>
      <xdr:row>96</xdr:row>
      <xdr:rowOff>160807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73953"/>
          <a:ext cx="889000" cy="4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66222</xdr:rowOff>
    </xdr:from>
    <xdr:to>
      <xdr:col>55</xdr:col>
      <xdr:colOff>50800</xdr:colOff>
      <xdr:row>96</xdr:row>
      <xdr:rowOff>167822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44649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0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73675</xdr:rowOff>
    </xdr:from>
    <xdr:to>
      <xdr:col>50</xdr:col>
      <xdr:colOff>165100</xdr:colOff>
      <xdr:row>97</xdr:row>
      <xdr:rowOff>3825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3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166402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2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123137</xdr:rowOff>
    </xdr:from>
    <xdr:to>
      <xdr:col>46</xdr:col>
      <xdr:colOff>38100</xdr:colOff>
      <xdr:row>97</xdr:row>
      <xdr:rowOff>53287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44414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110007</xdr:rowOff>
    </xdr:from>
    <xdr:to>
      <xdr:col>41</xdr:col>
      <xdr:colOff>101600</xdr:colOff>
      <xdr:row>97</xdr:row>
      <xdr:rowOff>40157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63953</xdr:rowOff>
    </xdr:from>
    <xdr:to>
      <xdr:col>36</xdr:col>
      <xdr:colOff>165100</xdr:colOff>
      <xdr:row>96</xdr:row>
      <xdr:rowOff>165553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156680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168918</xdr:rowOff>
    </xdr:from>
    <xdr:to>
      <xdr:col>85</xdr:col>
      <xdr:colOff>127000</xdr:colOff>
      <xdr:row>37</xdr:row>
      <xdr:rowOff>626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69668"/>
          <a:ext cx="838200" cy="17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626</xdr:rowOff>
    </xdr:from>
    <xdr:to>
      <xdr:col>81</xdr:col>
      <xdr:colOff>50800</xdr:colOff>
      <xdr:row>38</xdr:row>
      <xdr:rowOff>48031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44276"/>
          <a:ext cx="889000" cy="2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48031</xdr:rowOff>
    </xdr:from>
    <xdr:to>
      <xdr:col>76</xdr:col>
      <xdr:colOff>114300</xdr:colOff>
      <xdr:row>38</xdr:row>
      <xdr:rowOff>60090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63131"/>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47203</xdr:rowOff>
    </xdr:from>
    <xdr:to>
      <xdr:col>71</xdr:col>
      <xdr:colOff>177800</xdr:colOff>
      <xdr:row>38</xdr:row>
      <xdr:rowOff>60090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62303"/>
          <a:ext cx="889000" cy="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118118</xdr:rowOff>
    </xdr:from>
    <xdr:to>
      <xdr:col>85</xdr:col>
      <xdr:colOff>177800</xdr:colOff>
      <xdr:row>36</xdr:row>
      <xdr:rowOff>48268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140995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121276</xdr:rowOff>
    </xdr:from>
    <xdr:to>
      <xdr:col>81</xdr:col>
      <xdr:colOff>101600</xdr:colOff>
      <xdr:row>37</xdr:row>
      <xdr:rowOff>51426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67953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168681</xdr:rowOff>
    </xdr:from>
    <xdr:to>
      <xdr:col>76</xdr:col>
      <xdr:colOff>165100</xdr:colOff>
      <xdr:row>38</xdr:row>
      <xdr:rowOff>98831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89958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9290</xdr:rowOff>
    </xdr:from>
    <xdr:to>
      <xdr:col>72</xdr:col>
      <xdr:colOff>38100</xdr:colOff>
      <xdr:row>38</xdr:row>
      <xdr:rowOff>110890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102017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167853</xdr:rowOff>
    </xdr:from>
    <xdr:to>
      <xdr:col>67</xdr:col>
      <xdr:colOff>101600</xdr:colOff>
      <xdr:row>38</xdr:row>
      <xdr:rowOff>98003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89130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94269</xdr:rowOff>
    </xdr:from>
    <xdr:to>
      <xdr:col>85</xdr:col>
      <xdr:colOff>127000</xdr:colOff>
      <xdr:row>56</xdr:row>
      <xdr:rowOff>109517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5469"/>
          <a:ext cx="8382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109517</xdr:rowOff>
    </xdr:from>
    <xdr:to>
      <xdr:col>81</xdr:col>
      <xdr:colOff>50800</xdr:colOff>
      <xdr:row>57</xdr:row>
      <xdr:rowOff>3790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1071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3790</xdr:rowOff>
    </xdr:from>
    <xdr:to>
      <xdr:col>76</xdr:col>
      <xdr:colOff>114300</xdr:colOff>
      <xdr:row>57</xdr:row>
      <xdr:rowOff>34917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76440"/>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109814</xdr:rowOff>
    </xdr:from>
    <xdr:to>
      <xdr:col>71</xdr:col>
      <xdr:colOff>177800</xdr:colOff>
      <xdr:row>57</xdr:row>
      <xdr:rowOff>34917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1014"/>
          <a:ext cx="889000" cy="9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43469</xdr:rowOff>
    </xdr:from>
    <xdr:to>
      <xdr:col>85</xdr:col>
      <xdr:colOff>177800</xdr:colOff>
      <xdr:row>56</xdr:row>
      <xdr:rowOff>145069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4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21896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58717</xdr:rowOff>
    </xdr:from>
    <xdr:to>
      <xdr:col>81</xdr:col>
      <xdr:colOff>101600</xdr:colOff>
      <xdr:row>56</xdr:row>
      <xdr:rowOff>160317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151444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124440</xdr:rowOff>
    </xdr:from>
    <xdr:to>
      <xdr:col>76</xdr:col>
      <xdr:colOff>165100</xdr:colOff>
      <xdr:row>57</xdr:row>
      <xdr:rowOff>54590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45717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155567</xdr:rowOff>
    </xdr:from>
    <xdr:to>
      <xdr:col>72</xdr:col>
      <xdr:colOff>38100</xdr:colOff>
      <xdr:row>57</xdr:row>
      <xdr:rowOff>85717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76844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4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59014</xdr:rowOff>
    </xdr:from>
    <xdr:to>
      <xdr:col>67</xdr:col>
      <xdr:colOff>101600</xdr:colOff>
      <xdr:row>56</xdr:row>
      <xdr:rowOff>160614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82635</xdr:rowOff>
    </xdr:from>
    <xdr:to>
      <xdr:col>85</xdr:col>
      <xdr:colOff>127000</xdr:colOff>
      <xdr:row>79</xdr:row>
      <xdr:rowOff>83889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7185"/>
          <a:ext cx="8382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6772</xdr:rowOff>
    </xdr:from>
    <xdr:to>
      <xdr:col>81</xdr:col>
      <xdr:colOff>50800</xdr:colOff>
      <xdr:row>79</xdr:row>
      <xdr:rowOff>82635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51322"/>
          <a:ext cx="889000" cy="7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6772</xdr:rowOff>
    </xdr:from>
    <xdr:to>
      <xdr:col>76</xdr:col>
      <xdr:colOff>114300</xdr:colOff>
      <xdr:row>79</xdr:row>
      <xdr:rowOff>60249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51322"/>
          <a:ext cx="889000" cy="5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60249</xdr:rowOff>
    </xdr:from>
    <xdr:to>
      <xdr:col>71</xdr:col>
      <xdr:colOff>177800</xdr:colOff>
      <xdr:row>79</xdr:row>
      <xdr:rowOff>92256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4799"/>
          <a:ext cx="889000" cy="3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33089</xdr:rowOff>
    </xdr:from>
    <xdr:to>
      <xdr:col>85</xdr:col>
      <xdr:colOff>177800</xdr:colOff>
      <xdr:row>79</xdr:row>
      <xdr:rowOff>134689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31835</xdr:rowOff>
    </xdr:from>
    <xdr:to>
      <xdr:col>81</xdr:col>
      <xdr:colOff>101600</xdr:colOff>
      <xdr:row>79</xdr:row>
      <xdr:rowOff>133435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124562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127422</xdr:rowOff>
    </xdr:from>
    <xdr:to>
      <xdr:col>76</xdr:col>
      <xdr:colOff>165100</xdr:colOff>
      <xdr:row>79</xdr:row>
      <xdr:rowOff>57572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74099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9449</xdr:rowOff>
    </xdr:from>
    <xdr:to>
      <xdr:col>72</xdr:col>
      <xdr:colOff>38100</xdr:colOff>
      <xdr:row>79</xdr:row>
      <xdr:rowOff>111049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127576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41456</xdr:rowOff>
    </xdr:from>
    <xdr:to>
      <xdr:col>67</xdr:col>
      <xdr:colOff>101600</xdr:colOff>
      <xdr:row>79</xdr:row>
      <xdr:rowOff>143056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134183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164240</xdr:rowOff>
    </xdr:from>
    <xdr:to>
      <xdr:col>85</xdr:col>
      <xdr:colOff>127000</xdr:colOff>
      <xdr:row>97</xdr:row>
      <xdr:rowOff>165624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4890"/>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164706</xdr:rowOff>
    </xdr:from>
    <xdr:to>
      <xdr:col>81</xdr:col>
      <xdr:colOff>50800</xdr:colOff>
      <xdr:row>97</xdr:row>
      <xdr:rowOff>165624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95356"/>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164706</xdr:rowOff>
    </xdr:from>
    <xdr:to>
      <xdr:col>76</xdr:col>
      <xdr:colOff>114300</xdr:colOff>
      <xdr:row>97</xdr:row>
      <xdr:rowOff>166546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5356"/>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165388</xdr:rowOff>
    </xdr:from>
    <xdr:to>
      <xdr:col>71</xdr:col>
      <xdr:colOff>177800</xdr:colOff>
      <xdr:row>97</xdr:row>
      <xdr:rowOff>166546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96038"/>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113440</xdr:rowOff>
    </xdr:from>
    <xdr:to>
      <xdr:col>85</xdr:col>
      <xdr:colOff>177800</xdr:colOff>
      <xdr:row>98</xdr:row>
      <xdr:rowOff>43590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114824</xdr:rowOff>
    </xdr:from>
    <xdr:to>
      <xdr:col>81</xdr:col>
      <xdr:colOff>101600</xdr:colOff>
      <xdr:row>98</xdr:row>
      <xdr:rowOff>44974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36101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113906</xdr:rowOff>
    </xdr:from>
    <xdr:to>
      <xdr:col>76</xdr:col>
      <xdr:colOff>165100</xdr:colOff>
      <xdr:row>98</xdr:row>
      <xdr:rowOff>44056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35183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115746</xdr:rowOff>
    </xdr:from>
    <xdr:to>
      <xdr:col>72</xdr:col>
      <xdr:colOff>38100</xdr:colOff>
      <xdr:row>98</xdr:row>
      <xdr:rowOff>45896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37023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114588</xdr:rowOff>
    </xdr:from>
    <xdr:to>
      <xdr:col>67</xdr:col>
      <xdr:colOff>101600</xdr:colOff>
      <xdr:row>98</xdr:row>
      <xdr:rowOff>44738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35865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118,759</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円であり、類似団体平均と比べると引き続き低い水準にある。倉吉未来中心周辺環境整備事業の増等により、前年度と比べて増加した。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28,477</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円であり、類似団体平均と比べると引き続き低い水準にある。産地生産基盤パワーアップ事業の皆減等により、前年度と比べて減少した。</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113,066</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円であり、類似団体平均と比べると引き続き高い水準にある。旧グリーンスコーレせきがね再生事業や企業誘致の増等により、前年度と比べて増加した。</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45,955</a:t>
          </a:r>
          <a:r>
            <a:rPr kumimoji="1" lang="ja-JP" altLang="en-US" sz="1300">
              <a:latin typeface="ＭＳ Ｐゴシック" panose="020B0600070205080204" pitchFamily="50" charset="-128"/>
              <a:ea typeface="ＭＳ Ｐゴシック" panose="020B0600070205080204" pitchFamily="50" charset="-128"/>
            </a:rPr>
            <a:t>円であり、類似団体平均と比べると引き続き高い水準にある。防災行政無線更新事業やマンホールトイレ整備事業の増等により、前年度と比べて増加した。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実質収支比率は２％～６％程度で推移しており、適正な水準と考えている。</a:t>
          </a:r>
        </a:p>
        <a:p>
          <a:r>
            <a:rPr kumimoji="1" lang="ja-JP" altLang="en-US" sz="1400">
              <a:latin typeface="ＭＳ ゴシック" pitchFamily="49" charset="-128"/>
              <a:ea typeface="ＭＳ ゴシック" pitchFamily="49" charset="-128"/>
            </a:rPr>
            <a:t>　財政調整基金残高の標準財政規模比は、令和元年度以降増加の一途をたどっていたが、令和６年度は財政調整基金残高が減少に転じ、前年度比</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16.22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実質収支や単年度収支についても減となったことから、実質単年度収支の標準財政規模比は</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年度以降、赤字を計上した会計はないが、下水道事業等、一般会計からの繰入により赤字を補てんしている会計がある。</a:t>
          </a:r>
        </a:p>
        <a:p>
          <a:r>
            <a:rPr kumimoji="1" lang="ja-JP" altLang="en-US" sz="1400">
              <a:latin typeface="ＭＳ ゴシック" pitchFamily="49" charset="-128"/>
              <a:ea typeface="ＭＳ ゴシック" pitchFamily="49" charset="-128"/>
            </a:rPr>
            <a:t>　主な黒字要素は、水道事業と一般会計で、水道事業は６～９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の範囲内で推移している。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35292075</v>
      </c>
      <c r="BO4" s="371"/>
      <c r="BP4" s="371"/>
      <c r="BQ4" s="371"/>
      <c r="BR4" s="371"/>
      <c r="BS4" s="371"/>
      <c r="BT4" s="371"/>
      <c r="BU4" s="372"/>
      <c r="BV4" s="370">
        <v>34145117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34642455</v>
      </c>
      <c r="BO5" s="408"/>
      <c r="BP5" s="408"/>
      <c r="BQ5" s="408"/>
      <c r="BR5" s="408"/>
      <c r="BS5" s="408"/>
      <c r="BT5" s="408"/>
      <c r="BU5" s="409"/>
      <c r="BV5" s="407">
        <v>33333736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90.4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649620</v>
      </c>
      <c r="BO6" s="408"/>
      <c r="BP6" s="408"/>
      <c r="BQ6" s="408"/>
      <c r="BR6" s="408"/>
      <c r="BS6" s="408"/>
      <c r="BT6" s="408"/>
      <c r="BU6" s="409"/>
      <c r="BV6" s="407">
        <v>811381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93.9</v>
      </c>
      <c r="CU6" s="445"/>
      <c r="CV6" s="445"/>
      <c r="CW6" s="445"/>
      <c r="CX6" s="445"/>
      <c r="CY6" s="445"/>
      <c r="CZ6" s="445"/>
      <c r="DA6" s="446"/>
      <c r="DB6" s="444">
        <v>90.9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149153</v>
      </c>
      <c r="BO7" s="408"/>
      <c r="BP7" s="408"/>
      <c r="BQ7" s="408"/>
      <c r="BR7" s="408"/>
      <c r="BS7" s="408"/>
      <c r="BT7" s="408"/>
      <c r="BU7" s="409"/>
      <c r="BV7" s="407">
        <v>236206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14667539</v>
      </c>
      <c r="CU7" s="408"/>
      <c r="CV7" s="408"/>
      <c r="CW7" s="408"/>
      <c r="CX7" s="408"/>
      <c r="CY7" s="408"/>
      <c r="CZ7" s="408"/>
      <c r="DA7" s="409"/>
      <c r="DB7" s="407">
        <v>14496626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500467</v>
      </c>
      <c r="BO8" s="408"/>
      <c r="BP8" s="408"/>
      <c r="BQ8" s="408"/>
      <c r="BR8" s="408"/>
      <c r="BS8" s="408"/>
      <c r="BT8" s="408"/>
      <c r="BU8" s="409"/>
      <c r="BV8" s="407">
        <v>575175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46485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-74708</v>
      </c>
      <c r="BO9" s="408"/>
      <c r="BP9" s="408"/>
      <c r="BQ9" s="408"/>
      <c r="BR9" s="408"/>
      <c r="BS9" s="408"/>
      <c r="BT9" s="408"/>
      <c r="BU9" s="409"/>
      <c r="BV9" s="407">
        <v>-315086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49044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289803</v>
      </c>
      <c r="BO10" s="408"/>
      <c r="BP10" s="408"/>
      <c r="BQ10" s="408"/>
      <c r="BR10" s="408"/>
      <c r="BS10" s="408"/>
      <c r="BT10" s="408"/>
      <c r="BU10" s="409"/>
      <c r="BV10" s="407">
        <v>445175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43663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420000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43259</v>
      </c>
      <c r="S13" s="492"/>
      <c r="T13" s="492"/>
      <c r="U13" s="492"/>
      <c r="V13" s="493"/>
      <c r="W13" s="423" t="s">
        <v>131</v>
      </c>
      <c r="X13" s="424"/>
      <c r="Y13" s="424"/>
      <c r="Z13" s="424"/>
      <c r="AA13" s="424"/>
      <c r="AB13" s="414"/>
      <c r="AC13" s="458">
        <v>2111</v>
      </c>
      <c r="AD13" s="459"/>
      <c r="AE13" s="459"/>
      <c r="AF13" s="459"/>
      <c r="AG13" s="501"/>
      <c r="AH13" s="458">
        <v>2393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-204905</v>
      </c>
      <c r="BO13" s="408"/>
      <c r="BP13" s="408"/>
      <c r="BQ13" s="408"/>
      <c r="BR13" s="408"/>
      <c r="BS13" s="408"/>
      <c r="BT13" s="408"/>
      <c r="BU13" s="409"/>
      <c r="BV13" s="407">
        <v>-169911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44212</v>
      </c>
      <c r="S14" s="492"/>
      <c r="T14" s="492"/>
      <c r="U14" s="492"/>
      <c r="V14" s="493"/>
      <c r="W14" s="397"/>
      <c r="X14" s="398"/>
      <c r="Y14" s="398"/>
      <c r="Z14" s="398"/>
      <c r="AA14" s="398"/>
      <c r="AB14" s="387"/>
      <c r="AC14" s="494">
        <v>9.6</v>
      </c>
      <c r="AD14" s="495"/>
      <c r="AE14" s="495"/>
      <c r="AF14" s="495"/>
      <c r="AG14" s="496"/>
      <c r="AH14" s="494">
        <v>10.1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52.2</v>
      </c>
      <c r="CU14" s="506"/>
      <c r="CV14" s="506"/>
      <c r="CW14" s="506"/>
      <c r="CX14" s="506"/>
      <c r="CY14" s="506"/>
      <c r="CZ14" s="506"/>
      <c r="DA14" s="507"/>
      <c r="DB14" s="505">
        <v>42.4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43854</v>
      </c>
      <c r="S15" s="492"/>
      <c r="T15" s="492"/>
      <c r="U15" s="492"/>
      <c r="V15" s="493"/>
      <c r="W15" s="423" t="s">
        <v>137</v>
      </c>
      <c r="X15" s="424"/>
      <c r="Y15" s="424"/>
      <c r="Z15" s="424"/>
      <c r="AA15" s="424"/>
      <c r="AB15" s="414"/>
      <c r="AC15" s="458">
        <v>5069</v>
      </c>
      <c r="AD15" s="459"/>
      <c r="AE15" s="459"/>
      <c r="AF15" s="459"/>
      <c r="AG15" s="501"/>
      <c r="AH15" s="458">
        <v>5310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5770478</v>
      </c>
      <c r="BO15" s="371"/>
      <c r="BP15" s="371"/>
      <c r="BQ15" s="371"/>
      <c r="BR15" s="371"/>
      <c r="BS15" s="371"/>
      <c r="BT15" s="371"/>
      <c r="BU15" s="372"/>
      <c r="BV15" s="370">
        <v>5710412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v>
      </c>
      <c r="AD16" s="495"/>
      <c r="AE16" s="495"/>
      <c r="AF16" s="495"/>
      <c r="AG16" s="496"/>
      <c r="AH16" s="494">
        <v>22.5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13146041</v>
      </c>
      <c r="BO16" s="408"/>
      <c r="BP16" s="408"/>
      <c r="BQ16" s="408"/>
      <c r="BR16" s="408"/>
      <c r="BS16" s="408"/>
      <c r="BT16" s="408"/>
      <c r="BU16" s="409"/>
      <c r="BV16" s="407">
        <v>12939649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14907</v>
      </c>
      <c r="AD17" s="459"/>
      <c r="AE17" s="459"/>
      <c r="AF17" s="459"/>
      <c r="AG17" s="501"/>
      <c r="AH17" s="458">
        <v>15876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7251354</v>
      </c>
      <c r="BO17" s="408"/>
      <c r="BP17" s="408"/>
      <c r="BQ17" s="408"/>
      <c r="BR17" s="408"/>
      <c r="BS17" s="408"/>
      <c r="BT17" s="408"/>
      <c r="BU17" s="409"/>
      <c r="BV17" s="407">
        <v>7177401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272.06</v>
      </c>
      <c r="M18" s="531"/>
      <c r="N18" s="531"/>
      <c r="O18" s="531"/>
      <c r="P18" s="531"/>
      <c r="Q18" s="531"/>
      <c r="R18" s="532"/>
      <c r="S18" s="532"/>
      <c r="T18" s="532"/>
      <c r="U18" s="532"/>
      <c r="V18" s="533"/>
      <c r="W18" s="425"/>
      <c r="X18" s="426"/>
      <c r="Y18" s="426"/>
      <c r="Z18" s="426"/>
      <c r="AA18" s="426"/>
      <c r="AB18" s="417"/>
      <c r="AC18" s="534">
        <v>67.5</v>
      </c>
      <c r="AD18" s="535"/>
      <c r="AE18" s="535"/>
      <c r="AF18" s="535"/>
      <c r="AG18" s="536"/>
      <c r="AH18" s="534">
        <v>67.3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14171481</v>
      </c>
      <c r="BO18" s="408"/>
      <c r="BP18" s="408"/>
      <c r="BQ18" s="408"/>
      <c r="BR18" s="408"/>
      <c r="BS18" s="408"/>
      <c r="BT18" s="408"/>
      <c r="BU18" s="409"/>
      <c r="BV18" s="407">
        <v>13424825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171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18380680</v>
      </c>
      <c r="BO19" s="408"/>
      <c r="BP19" s="408"/>
      <c r="BQ19" s="408"/>
      <c r="BR19" s="408"/>
      <c r="BS19" s="408"/>
      <c r="BT19" s="408"/>
      <c r="BU19" s="409"/>
      <c r="BV19" s="407">
        <v>18783617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18309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29589705</v>
      </c>
      <c r="BO22" s="371"/>
      <c r="BP22" s="371"/>
      <c r="BQ22" s="371"/>
      <c r="BR22" s="371"/>
      <c r="BS22" s="371"/>
      <c r="BT22" s="371"/>
      <c r="BU22" s="372"/>
      <c r="BV22" s="370">
        <v>27944742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12493205</v>
      </c>
      <c r="BO23" s="408"/>
      <c r="BP23" s="408"/>
      <c r="BQ23" s="408"/>
      <c r="BR23" s="408"/>
      <c r="BS23" s="408"/>
      <c r="BT23" s="408"/>
      <c r="BU23" s="409"/>
      <c r="BV23" s="407">
        <v>12692376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352</v>
      </c>
      <c r="AI24" s="459"/>
      <c r="AJ24" s="459"/>
      <c r="AK24" s="459"/>
      <c r="AL24" s="501"/>
      <c r="AM24" s="458">
        <v>1139072</v>
      </c>
      <c r="AN24" s="459"/>
      <c r="AO24" s="459"/>
      <c r="AP24" s="459"/>
      <c r="AQ24" s="459"/>
      <c r="AR24" s="501"/>
      <c r="AS24" s="458">
        <v>3236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22690277</v>
      </c>
      <c r="BO24" s="408"/>
      <c r="BP24" s="408"/>
      <c r="BQ24" s="408"/>
      <c r="BR24" s="408"/>
      <c r="BS24" s="408"/>
      <c r="BT24" s="408"/>
      <c r="BU24" s="409"/>
      <c r="BV24" s="407">
        <v>20316599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7360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4147870</v>
      </c>
      <c r="BO25" s="371"/>
      <c r="BP25" s="371"/>
      <c r="BQ25" s="371"/>
      <c r="BR25" s="371"/>
      <c r="BS25" s="371"/>
      <c r="BT25" s="371"/>
      <c r="BU25" s="372"/>
      <c r="BV25" s="370">
        <v>7171958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6500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33110</v>
      </c>
      <c r="AN26" s="459"/>
      <c r="AO26" s="459"/>
      <c r="AP26" s="459"/>
      <c r="AQ26" s="459"/>
      <c r="AR26" s="501"/>
      <c r="AS26" s="458">
        <v>3311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5000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18975</v>
      </c>
      <c r="AN27" s="459"/>
      <c r="AO27" s="459"/>
      <c r="AP27" s="459"/>
      <c r="AQ27" s="459"/>
      <c r="AR27" s="501"/>
      <c r="AS27" s="458">
        <v>3795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22938</v>
      </c>
      <c r="BO27" s="527"/>
      <c r="BP27" s="527"/>
      <c r="BQ27" s="527"/>
      <c r="BR27" s="527"/>
      <c r="BS27" s="527"/>
      <c r="BT27" s="527"/>
      <c r="BU27" s="528"/>
      <c r="BV27" s="526">
        <v>22931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2379442</v>
      </c>
      <c r="BO28" s="371"/>
      <c r="BP28" s="371"/>
      <c r="BQ28" s="371"/>
      <c r="BR28" s="371"/>
      <c r="BS28" s="371"/>
      <c r="BT28" s="371"/>
      <c r="BU28" s="372"/>
      <c r="BV28" s="370">
        <v>2509639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15</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357</v>
      </c>
      <c r="AI29" s="459"/>
      <c r="AJ29" s="459"/>
      <c r="AK29" s="459"/>
      <c r="AL29" s="501"/>
      <c r="AM29" s="458">
        <v>1158047</v>
      </c>
      <c r="AN29" s="459"/>
      <c r="AO29" s="459"/>
      <c r="AP29" s="459"/>
      <c r="AQ29" s="459"/>
      <c r="AR29" s="501"/>
      <c r="AS29" s="458">
        <v>3244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1468232</v>
      </c>
      <c r="BO29" s="408"/>
      <c r="BP29" s="408"/>
      <c r="BQ29" s="408"/>
      <c r="BR29" s="408"/>
      <c r="BS29" s="408"/>
      <c r="BT29" s="408"/>
      <c r="BU29" s="409"/>
      <c r="BV29" s="407">
        <v>1430673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1866748</v>
      </c>
      <c r="BO30" s="527"/>
      <c r="BP30" s="527"/>
      <c r="BQ30" s="527"/>
      <c r="BR30" s="527"/>
      <c r="BS30" s="527"/>
      <c r="BT30" s="527"/>
      <c r="BU30" s="528"/>
      <c r="BV30" s="526">
        <v>1980484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温泉配湯事業</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鳥取中部ふるさと広域連合　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せきがね犬挟観光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土地取得事業</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鳥取中部ふるさと広域連合　中部ふるさと市町村圏振興事業特別会計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鳥取中部ふるさと広域連合　交通災害共済事業特別会計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駐車場事業</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鳥取県後期高齢者医療広域連合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鳥取県後期高齢者医療広域連合　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PK9SY7TLjHzP7HwquFUfgPl8NhfCqgvLhoUCllqsZKkKAo+ipeEgPRQ9kD1+mjqg1nQJeTDkjJmLLJ83T0X9w==" saltValue="z9k/6UEcHB3lTuUAio+n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8.0500000000000007</v>
      </c>
      <c r="G34" s="33">
        <v>7.96</v>
      </c>
      <c r="H34" s="33">
        <v>8.49</v>
      </c>
      <c r="I34" s="33">
        <v>6.65</v>
      </c>
      <c r="J34" s="34">
        <v>6.84</v>
      </c>
      <c r="K34" s="22"/>
      <c r="L34" s="22"/>
      <c r="M34" s="22"/>
      <c r="N34" s="22"/>
      <c r="O34" s="22"/>
      <c r="P34" s="22"/>
    </row>
    <row r="35" spans="1:16" ht="39" customHeight="1" x14ac:dyDescent="0.15">
      <c r="A35" s="22"/>
      <c r="B35" s="35"/>
      <c r="C35" s="1145" t="s">
        <v>534</v>
      </c>
      <c r="D35" s="1146"/>
      <c r="E35" s="1147"/>
      <c r="F35" s="36">
        <v>3.23</v>
      </c>
      <c r="G35" s="37">
        <v>6.48</v>
      </c>
      <c r="H35" s="37">
        <v>6.13</v>
      </c>
      <c r="I35" s="37">
        <v>3.96</v>
      </c>
      <c r="J35" s="38">
        <v>3.41</v>
      </c>
      <c r="K35" s="22"/>
      <c r="L35" s="22"/>
      <c r="M35" s="22"/>
      <c r="N35" s="22"/>
      <c r="O35" s="22"/>
      <c r="P35" s="22"/>
    </row>
    <row r="36" spans="1:16" ht="39" customHeight="1" x14ac:dyDescent="0.15">
      <c r="A36" s="22"/>
      <c r="B36" s="35"/>
      <c r="C36" s="1145" t="s">
        <v>535</v>
      </c>
      <c r="D36" s="1146"/>
      <c r="E36" s="1147"/>
      <c r="F36" s="36">
        <v>0.63</v>
      </c>
      <c r="G36" s="37">
        <v>1.1499999999999999</v>
      </c>
      <c r="H36" s="37">
        <v>1.1000000000000001</v>
      </c>
      <c r="I36" s="37">
        <v>1.23</v>
      </c>
      <c r="J36" s="38">
        <v>1.17</v>
      </c>
      <c r="K36" s="22"/>
      <c r="L36" s="22"/>
      <c r="M36" s="22"/>
      <c r="N36" s="22"/>
      <c r="O36" s="22"/>
      <c r="P36" s="22"/>
    </row>
    <row r="37" spans="1:16" ht="39" customHeight="1" x14ac:dyDescent="0.15">
      <c r="A37" s="22"/>
      <c r="B37" s="35"/>
      <c r="C37" s="1145" t="s">
        <v>536</v>
      </c>
      <c r="D37" s="1146"/>
      <c r="E37" s="1147"/>
      <c r="F37" s="36">
        <v>0.15</v>
      </c>
      <c r="G37" s="37">
        <v>0.18</v>
      </c>
      <c r="H37" s="37">
        <v>0.11</v>
      </c>
      <c r="I37" s="37">
        <v>0.17</v>
      </c>
      <c r="J37" s="38">
        <v>0.22</v>
      </c>
      <c r="K37" s="22"/>
      <c r="L37" s="22"/>
      <c r="M37" s="22"/>
      <c r="N37" s="22"/>
      <c r="O37" s="22"/>
      <c r="P37" s="22"/>
    </row>
    <row r="38" spans="1:16" ht="39" customHeight="1" x14ac:dyDescent="0.15">
      <c r="A38" s="22"/>
      <c r="B38" s="35"/>
      <c r="C38" s="1145" t="s">
        <v>537</v>
      </c>
      <c r="D38" s="1146"/>
      <c r="E38" s="1147"/>
      <c r="F38" s="36">
        <v>0.66</v>
      </c>
      <c r="G38" s="37">
        <v>0.37</v>
      </c>
      <c r="H38" s="37">
        <v>0.11</v>
      </c>
      <c r="I38" s="37">
        <v>0.1</v>
      </c>
      <c r="J38" s="38">
        <v>0.06</v>
      </c>
      <c r="K38" s="22"/>
      <c r="L38" s="22"/>
      <c r="M38" s="22"/>
      <c r="N38" s="22"/>
      <c r="O38" s="22"/>
      <c r="P38" s="22"/>
    </row>
    <row r="39" spans="1:16" ht="39" customHeight="1" x14ac:dyDescent="0.15">
      <c r="A39" s="22"/>
      <c r="B39" s="35"/>
      <c r="C39" s="1145" t="s">
        <v>538</v>
      </c>
      <c r="D39" s="1146"/>
      <c r="E39" s="1147"/>
      <c r="F39" s="36">
        <v>0.01</v>
      </c>
      <c r="G39" s="37">
        <v>0.01</v>
      </c>
      <c r="H39" s="37">
        <v>0.02</v>
      </c>
      <c r="I39" s="37">
        <v>0.03</v>
      </c>
      <c r="J39" s="38">
        <v>0.03</v>
      </c>
      <c r="K39" s="22"/>
      <c r="L39" s="22"/>
      <c r="M39" s="22"/>
      <c r="N39" s="22"/>
      <c r="O39" s="22"/>
      <c r="P39" s="22"/>
    </row>
    <row r="40" spans="1:16" ht="39" customHeight="1" x14ac:dyDescent="0.15">
      <c r="A40" s="22"/>
      <c r="B40" s="35"/>
      <c r="C40" s="1145" t="s">
        <v>539</v>
      </c>
      <c r="D40" s="1146"/>
      <c r="E40" s="1147"/>
      <c r="F40" s="36">
        <v>0</v>
      </c>
      <c r="G40" s="37">
        <v>0.01</v>
      </c>
      <c r="H40" s="37">
        <v>0.01</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0.02</v>
      </c>
      <c r="J41" s="38">
        <v>0</v>
      </c>
      <c r="K41" s="22"/>
      <c r="L41" s="22"/>
      <c r="M41" s="22"/>
      <c r="N41" s="22"/>
      <c r="O41" s="22"/>
      <c r="P41" s="22"/>
    </row>
    <row r="42" spans="1:16" ht="39" customHeight="1" x14ac:dyDescent="0.15">
      <c r="A42" s="22"/>
      <c r="B42" s="39"/>
      <c r="C42" s="1145" t="s">
        <v>541</v>
      </c>
      <c r="D42" s="1146"/>
      <c r="E42" s="1147"/>
      <c r="F42" s="36" t="s">
        <v>502</v>
      </c>
      <c r="G42" s="37" t="s">
        <v>502</v>
      </c>
      <c r="H42" s="37" t="s">
        <v>502</v>
      </c>
      <c r="I42" s="37" t="s">
        <v>502</v>
      </c>
      <c r="J42" s="38" t="s">
        <v>502</v>
      </c>
      <c r="K42" s="22"/>
      <c r="L42" s="22"/>
      <c r="M42" s="22"/>
      <c r="N42" s="22"/>
      <c r="O42" s="22"/>
      <c r="P42" s="22"/>
    </row>
    <row r="43" spans="1:16" ht="39" customHeight="1" thickBot="1" x14ac:dyDescent="0.2">
      <c r="A43" s="22"/>
      <c r="B43" s="40"/>
      <c r="C43" s="1148" t="s">
        <v>542</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RKeRW4cgS/MQ7Qaf1SzHDy1r7ba3eFNHuiMDpUg9Nl0w0gQ3G8T7lPE03+hujo7S5W93oC69pxJ9nCUFcJegA==" saltValue="YZ+8w/+e0SPe2EPZFEE6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2946</v>
      </c>
      <c r="L45" s="60">
        <v>2882</v>
      </c>
      <c r="M45" s="60">
        <v>2881</v>
      </c>
      <c r="N45" s="60">
        <v>2814</v>
      </c>
      <c r="O45" s="61">
        <v>2805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502</v>
      </c>
      <c r="L46" s="64" t="s">
        <v>502</v>
      </c>
      <c r="M46" s="64" t="s">
        <v>502</v>
      </c>
      <c r="N46" s="64" t="s">
        <v>502</v>
      </c>
      <c r="O46" s="65" t="s">
        <v>502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502</v>
      </c>
      <c r="L47" s="64" t="s">
        <v>502</v>
      </c>
      <c r="M47" s="64" t="s">
        <v>502</v>
      </c>
      <c r="N47" s="64" t="s">
        <v>502</v>
      </c>
      <c r="O47" s="65" t="s">
        <v>502</v>
      </c>
      <c r="P47" s="48"/>
      <c r="Q47" s="48"/>
      <c r="R47" s="48"/>
      <c r="S47" s="48"/>
      <c r="T47" s="48"/>
      <c r="U47" s="48"/>
    </row>
    <row r="48" spans="1:21" ht="30.75" customHeight="1" x14ac:dyDescent="0.15">
      <c r="A48" s="48"/>
      <c r="B48" s="1155"/>
      <c r="C48" s="1156"/>
      <c r="D48" s="62"/>
      <c r="E48" s="1161" t="s">
        <v>13</v>
      </c>
      <c r="F48" s="1161"/>
      <c r="G48" s="1161"/>
      <c r="H48" s="1161"/>
      <c r="I48" s="1161"/>
      <c r="J48" s="1162"/>
      <c r="K48" s="63">
        <v>895</v>
      </c>
      <c r="L48" s="64">
        <v>865</v>
      </c>
      <c r="M48" s="64">
        <v>736</v>
      </c>
      <c r="N48" s="64">
        <v>762</v>
      </c>
      <c r="O48" s="65">
        <v>752</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169</v>
      </c>
      <c r="L49" s="64">
        <v>177</v>
      </c>
      <c r="M49" s="64">
        <v>199</v>
      </c>
      <c r="N49" s="64">
        <v>246</v>
      </c>
      <c r="O49" s="65">
        <v>247</v>
      </c>
      <c r="P49" s="48"/>
      <c r="Q49" s="48"/>
      <c r="R49" s="48"/>
      <c r="S49" s="48"/>
      <c r="T49" s="48"/>
      <c r="U49" s="48"/>
    </row>
    <row r="50" spans="1:21" ht="30.75" customHeight="1" x14ac:dyDescent="0.15">
      <c r="A50" s="48"/>
      <c r="B50" s="1155"/>
      <c r="C50" s="1156"/>
      <c r="D50" s="62"/>
      <c r="E50" s="1161" t="s">
        <v>15</v>
      </c>
      <c r="F50" s="1161"/>
      <c r="G50" s="1161"/>
      <c r="H50" s="1161"/>
      <c r="I50" s="1161"/>
      <c r="J50" s="1162"/>
      <c r="K50" s="63">
        <v>12</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502</v>
      </c>
      <c r="L51" s="64" t="s">
        <v>502</v>
      </c>
      <c r="M51" s="64" t="s">
        <v>502</v>
      </c>
      <c r="N51" s="64" t="s">
        <v>502</v>
      </c>
      <c r="O51" s="65" t="s">
        <v>502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2945</v>
      </c>
      <c r="L52" s="64">
        <v>2977</v>
      </c>
      <c r="M52" s="64">
        <v>2953</v>
      </c>
      <c r="N52" s="64">
        <v>2887</v>
      </c>
      <c r="O52" s="65">
        <v>2750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1077</v>
      </c>
      <c r="L53" s="69">
        <v>947</v>
      </c>
      <c r="M53" s="69">
        <v>863</v>
      </c>
      <c r="N53" s="69">
        <v>935</v>
      </c>
      <c r="O53" s="70">
        <v>1054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5Ifxn78JaRD+YNrCL40/fakQmwjME1TsvJn5AlmTpVm384h3WFuf60yclmOmnadsKpzZ3fP0sqlC6eao4F6Yg==" saltValue="+Bm+xoOXy4ggp89IIrzf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29529</v>
      </c>
      <c r="J41" s="344">
        <v>28686</v>
      </c>
      <c r="K41" s="344">
        <v>27397</v>
      </c>
      <c r="L41" s="344">
        <v>27945</v>
      </c>
      <c r="M41" s="345">
        <v>29590</v>
      </c>
    </row>
    <row r="42" spans="2:13" ht="27.75" customHeight="1" x14ac:dyDescent="0.15">
      <c r="B42" s="1186"/>
      <c r="C42" s="1187"/>
      <c r="D42" s="106"/>
      <c r="E42" s="1192" t="s">
        <v>32</v>
      </c>
      <c r="F42" s="1192"/>
      <c r="G42" s="1192"/>
      <c r="H42" s="1193"/>
      <c r="I42" s="346">
        <v>0</v>
      </c>
      <c r="J42" s="347">
        <v>0</v>
      </c>
      <c r="K42" s="347">
        <v>0</v>
      </c>
      <c r="L42" s="347">
        <v>0</v>
      </c>
      <c r="M42" s="348">
        <v>0</v>
      </c>
    </row>
    <row r="43" spans="2:13" ht="27.75" customHeight="1" x14ac:dyDescent="0.15">
      <c r="B43" s="1186"/>
      <c r="C43" s="1187"/>
      <c r="D43" s="106"/>
      <c r="E43" s="1192" t="s">
        <v>33</v>
      </c>
      <c r="F43" s="1192"/>
      <c r="G43" s="1192"/>
      <c r="H43" s="1193"/>
      <c r="I43" s="346">
        <v>14790</v>
      </c>
      <c r="J43" s="347">
        <v>12414</v>
      </c>
      <c r="K43" s="347">
        <v>9973</v>
      </c>
      <c r="L43" s="347">
        <v>9033</v>
      </c>
      <c r="M43" s="348">
        <v>9212</v>
      </c>
    </row>
    <row r="44" spans="2:13" ht="27.75" customHeight="1" x14ac:dyDescent="0.15">
      <c r="B44" s="1186"/>
      <c r="C44" s="1187"/>
      <c r="D44" s="106"/>
      <c r="E44" s="1192" t="s">
        <v>34</v>
      </c>
      <c r="F44" s="1192"/>
      <c r="G44" s="1192"/>
      <c r="H44" s="1193"/>
      <c r="I44" s="346">
        <v>2449</v>
      </c>
      <c r="J44" s="347">
        <v>2382</v>
      </c>
      <c r="K44" s="347">
        <v>2056</v>
      </c>
      <c r="L44" s="347">
        <v>1788</v>
      </c>
      <c r="M44" s="348">
        <v>1859</v>
      </c>
    </row>
    <row r="45" spans="2:13" ht="27.75" customHeight="1" x14ac:dyDescent="0.15">
      <c r="B45" s="1186"/>
      <c r="C45" s="1187"/>
      <c r="D45" s="106"/>
      <c r="E45" s="1192" t="s">
        <v>35</v>
      </c>
      <c r="F45" s="1192"/>
      <c r="G45" s="1192"/>
      <c r="H45" s="1193"/>
      <c r="I45" s="346">
        <v>2804</v>
      </c>
      <c r="J45" s="347">
        <v>2856</v>
      </c>
      <c r="K45" s="347">
        <v>2863</v>
      </c>
      <c r="L45" s="347">
        <v>2915</v>
      </c>
      <c r="M45" s="348">
        <v>2847</v>
      </c>
    </row>
    <row r="46" spans="2:13" ht="27.75" customHeight="1" x14ac:dyDescent="0.15">
      <c r="B46" s="1186"/>
      <c r="C46" s="1187"/>
      <c r="D46" s="107"/>
      <c r="E46" s="1192" t="s">
        <v>36</v>
      </c>
      <c r="F46" s="1192"/>
      <c r="G46" s="1192"/>
      <c r="H46" s="1193"/>
      <c r="I46" s="346" t="s">
        <v>502</v>
      </c>
      <c r="J46" s="347" t="s">
        <v>502</v>
      </c>
      <c r="K46" s="347" t="s">
        <v>502</v>
      </c>
      <c r="L46" s="347" t="s">
        <v>502</v>
      </c>
      <c r="M46" s="348">
        <v>1</v>
      </c>
    </row>
    <row r="47" spans="2:13" ht="27.75" customHeight="1" x14ac:dyDescent="0.15">
      <c r="B47" s="1186"/>
      <c r="C47" s="1187"/>
      <c r="D47" s="108"/>
      <c r="E47" s="1194" t="s">
        <v>37</v>
      </c>
      <c r="F47" s="1195"/>
      <c r="G47" s="1195"/>
      <c r="H47" s="1196"/>
      <c r="I47" s="346" t="s">
        <v>502</v>
      </c>
      <c r="J47" s="347" t="s">
        <v>502</v>
      </c>
      <c r="K47" s="347" t="s">
        <v>502</v>
      </c>
      <c r="L47" s="347" t="s">
        <v>502</v>
      </c>
      <c r="M47" s="348" t="s">
        <v>502</v>
      </c>
    </row>
    <row r="48" spans="2:13" ht="27.75" customHeight="1" x14ac:dyDescent="0.15">
      <c r="B48" s="1186"/>
      <c r="C48" s="1187"/>
      <c r="D48" s="106"/>
      <c r="E48" s="1192" t="s">
        <v>38</v>
      </c>
      <c r="F48" s="1192"/>
      <c r="G48" s="1192"/>
      <c r="H48" s="1193"/>
      <c r="I48" s="346" t="s">
        <v>502</v>
      </c>
      <c r="J48" s="347" t="s">
        <v>502</v>
      </c>
      <c r="K48" s="347" t="s">
        <v>502</v>
      </c>
      <c r="L48" s="347" t="s">
        <v>502</v>
      </c>
      <c r="M48" s="348" t="s">
        <v>502</v>
      </c>
    </row>
    <row r="49" spans="2:13" ht="27.75" customHeight="1" x14ac:dyDescent="0.15">
      <c r="B49" s="1188"/>
      <c r="C49" s="1189"/>
      <c r="D49" s="106"/>
      <c r="E49" s="1192" t="s">
        <v>39</v>
      </c>
      <c r="F49" s="1192"/>
      <c r="G49" s="1192"/>
      <c r="H49" s="1193"/>
      <c r="I49" s="346" t="s">
        <v>502</v>
      </c>
      <c r="J49" s="347" t="s">
        <v>502</v>
      </c>
      <c r="K49" s="347" t="s">
        <v>502</v>
      </c>
      <c r="L49" s="347" t="s">
        <v>502</v>
      </c>
      <c r="M49" s="348" t="s">
        <v>502</v>
      </c>
    </row>
    <row r="50" spans="2:13" ht="27.75" customHeight="1" x14ac:dyDescent="0.15">
      <c r="B50" s="1197" t="s">
        <v>40</v>
      </c>
      <c r="C50" s="1198"/>
      <c r="D50" s="109"/>
      <c r="E50" s="1192" t="s">
        <v>41</v>
      </c>
      <c r="F50" s="1192"/>
      <c r="G50" s="1192"/>
      <c r="H50" s="1193"/>
      <c r="I50" s="346">
        <v>5275</v>
      </c>
      <c r="J50" s="347">
        <v>5834</v>
      </c>
      <c r="K50" s="347">
        <v>6340</v>
      </c>
      <c r="L50" s="347">
        <v>6556</v>
      </c>
      <c r="M50" s="348">
        <v>6488</v>
      </c>
    </row>
    <row r="51" spans="2:13" ht="27.75" customHeight="1" x14ac:dyDescent="0.15">
      <c r="B51" s="1186"/>
      <c r="C51" s="1187"/>
      <c r="D51" s="106"/>
      <c r="E51" s="1192" t="s">
        <v>42</v>
      </c>
      <c r="F51" s="1192"/>
      <c r="G51" s="1192"/>
      <c r="H51" s="1193"/>
      <c r="I51" s="346">
        <v>2270</v>
      </c>
      <c r="J51" s="347">
        <v>2006</v>
      </c>
      <c r="K51" s="347">
        <v>1767</v>
      </c>
      <c r="L51" s="347">
        <v>1900</v>
      </c>
      <c r="M51" s="348">
        <v>2344</v>
      </c>
    </row>
    <row r="52" spans="2:13" ht="27.75" customHeight="1" x14ac:dyDescent="0.15">
      <c r="B52" s="1188"/>
      <c r="C52" s="1189"/>
      <c r="D52" s="106"/>
      <c r="E52" s="1192" t="s">
        <v>43</v>
      </c>
      <c r="F52" s="1192"/>
      <c r="G52" s="1192"/>
      <c r="H52" s="1193"/>
      <c r="I52" s="346">
        <v>31744</v>
      </c>
      <c r="J52" s="347">
        <v>30503</v>
      </c>
      <c r="K52" s="347">
        <v>29005</v>
      </c>
      <c r="L52" s="347">
        <v>28218</v>
      </c>
      <c r="M52" s="348">
        <v>28338</v>
      </c>
    </row>
    <row r="53" spans="2:13" ht="27.75" customHeight="1" thickBot="1" x14ac:dyDescent="0.2">
      <c r="B53" s="1199" t="s">
        <v>19</v>
      </c>
      <c r="C53" s="1200"/>
      <c r="D53" s="110"/>
      <c r="E53" s="1201" t="s">
        <v>44</v>
      </c>
      <c r="F53" s="1201"/>
      <c r="G53" s="1201"/>
      <c r="H53" s="1202"/>
      <c r="I53" s="349">
        <v>10282</v>
      </c>
      <c r="J53" s="350">
        <v>7995</v>
      </c>
      <c r="K53" s="350">
        <v>5178</v>
      </c>
      <c r="L53" s="350">
        <v>5007</v>
      </c>
      <c r="M53" s="351">
        <v>6339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pOhdkEuqC6C9kffXc91kKSKL3iBuYyJxDTUR39ci2K4zGhKUMndso6wwiyuzCAI1+Vrc3dudZzGL0C96KOfCw==" saltValue="7FtddWgqGGTfD9ITwSU7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2364</v>
      </c>
      <c r="G55" s="352">
        <v>2510</v>
      </c>
      <c r="H55" s="353">
        <v>2379</v>
      </c>
    </row>
    <row r="56" spans="2:8" ht="52.5" customHeight="1" x14ac:dyDescent="0.15">
      <c r="B56" s="122"/>
      <c r="C56" s="1213" t="s">
        <v>47</v>
      </c>
      <c r="D56" s="1213"/>
      <c r="E56" s="1214"/>
      <c r="F56" s="354">
        <v>1376</v>
      </c>
      <c r="G56" s="354">
        <v>1431</v>
      </c>
      <c r="H56" s="355">
        <v>1468</v>
      </c>
    </row>
    <row r="57" spans="2:8" ht="53.25" customHeight="1" x14ac:dyDescent="0.15">
      <c r="B57" s="122"/>
      <c r="C57" s="1215" t="s">
        <v>48</v>
      </c>
      <c r="D57" s="1215"/>
      <c r="E57" s="1216"/>
      <c r="F57" s="356">
        <v>2034</v>
      </c>
      <c r="G57" s="356">
        <v>1980</v>
      </c>
      <c r="H57" s="357">
        <v>1867</v>
      </c>
    </row>
    <row r="58" spans="2:8" ht="45.75" customHeight="1" x14ac:dyDescent="0.15">
      <c r="B58" s="123"/>
      <c r="C58" s="1203" t="s">
        <v>556</v>
      </c>
      <c r="D58" s="1204"/>
      <c r="E58" s="1205"/>
      <c r="F58" s="358">
        <v>716</v>
      </c>
      <c r="G58" s="358">
        <v>731</v>
      </c>
      <c r="H58" s="359">
        <v>772</v>
      </c>
    </row>
    <row r="59" spans="2:8" ht="45.75" customHeight="1" x14ac:dyDescent="0.15">
      <c r="B59" s="123"/>
      <c r="C59" s="1203" t="s">
        <v>557</v>
      </c>
      <c r="D59" s="1204"/>
      <c r="E59" s="1205"/>
      <c r="F59" s="358">
        <v>574</v>
      </c>
      <c r="G59" s="358">
        <v>525</v>
      </c>
      <c r="H59" s="359">
        <v>470</v>
      </c>
    </row>
    <row r="60" spans="2:8" ht="45.75" customHeight="1" x14ac:dyDescent="0.15">
      <c r="B60" s="123"/>
      <c r="C60" s="1203" t="s">
        <v>558</v>
      </c>
      <c r="D60" s="1204"/>
      <c r="E60" s="1205"/>
      <c r="F60" s="358">
        <v>245</v>
      </c>
      <c r="G60" s="358">
        <v>245</v>
      </c>
      <c r="H60" s="359">
        <v>245</v>
      </c>
    </row>
    <row r="61" spans="2:8" ht="45.75" customHeight="1" x14ac:dyDescent="0.15">
      <c r="B61" s="123"/>
      <c r="C61" s="1203" t="s">
        <v>559</v>
      </c>
      <c r="D61" s="1204"/>
      <c r="E61" s="1205"/>
      <c r="F61" s="358">
        <v>179</v>
      </c>
      <c r="G61" s="358">
        <v>178</v>
      </c>
      <c r="H61" s="359">
        <v>178</v>
      </c>
    </row>
    <row r="62" spans="2:8" ht="45.75" customHeight="1" thickBot="1" x14ac:dyDescent="0.2">
      <c r="B62" s="124"/>
      <c r="C62" s="1206" t="s">
        <v>560</v>
      </c>
      <c r="D62" s="1207"/>
      <c r="E62" s="1208"/>
      <c r="F62" s="360">
        <v>37</v>
      </c>
      <c r="G62" s="360">
        <v>50</v>
      </c>
      <c r="H62" s="361">
        <v>51</v>
      </c>
    </row>
    <row r="63" spans="2:8" ht="52.5" customHeight="1" thickBot="1" x14ac:dyDescent="0.2">
      <c r="B63" s="125"/>
      <c r="C63" s="1209" t="s">
        <v>49</v>
      </c>
      <c r="D63" s="1209"/>
      <c r="E63" s="1210"/>
      <c r="F63" s="362">
        <v>5774</v>
      </c>
      <c r="G63" s="362">
        <v>5921</v>
      </c>
      <c r="H63" s="363">
        <v>5714</v>
      </c>
    </row>
    <row r="64" spans="2:8" x14ac:dyDescent="0.15"/>
  </sheetData>
  <sheetProtection algorithmName="SHA-512" hashValue="tSt9twpXb7pFeKr2rrtaJ3Xx/NQiKjoZM65hhNcZ1fil8wpAihxePghRtPb0KQaVRu41PInCuxOS783a6meMnQ==" saltValue="zsL9ugLgXsdT3iiU7zsO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50317</v>
      </c>
      <c r="E3" s="144"/>
      <c r="F3" s="145">
        <v>92632</v>
      </c>
      <c r="G3" s="146"/>
      <c r="H3" s="147"/>
    </row>
    <row r="4" spans="1:8" x14ac:dyDescent="0.15">
      <c r="A4" s="148"/>
      <c r="B4" s="149"/>
      <c r="C4" s="150"/>
      <c r="D4" s="151">
        <v>24424</v>
      </c>
      <c r="E4" s="152"/>
      <c r="F4" s="153">
        <v>47978</v>
      </c>
      <c r="G4" s="154"/>
      <c r="H4" s="155"/>
    </row>
    <row r="5" spans="1:8" x14ac:dyDescent="0.15">
      <c r="A5" s="136" t="s">
        <v>520</v>
      </c>
      <c r="B5" s="141"/>
      <c r="C5" s="142"/>
      <c r="D5" s="143">
        <v>52329</v>
      </c>
      <c r="E5" s="144"/>
      <c r="F5" s="145">
        <v>96469</v>
      </c>
      <c r="G5" s="146"/>
      <c r="H5" s="147"/>
    </row>
    <row r="6" spans="1:8" x14ac:dyDescent="0.15">
      <c r="A6" s="148"/>
      <c r="B6" s="149"/>
      <c r="C6" s="150"/>
      <c r="D6" s="151">
        <v>30616</v>
      </c>
      <c r="E6" s="152"/>
      <c r="F6" s="153">
        <v>49775</v>
      </c>
      <c r="G6" s="154"/>
      <c r="H6" s="155"/>
    </row>
    <row r="7" spans="1:8" x14ac:dyDescent="0.15">
      <c r="A7" s="136" t="s">
        <v>521</v>
      </c>
      <c r="B7" s="141"/>
      <c r="C7" s="142"/>
      <c r="D7" s="143">
        <v>54020</v>
      </c>
      <c r="E7" s="144"/>
      <c r="F7" s="145">
        <v>85743</v>
      </c>
      <c r="G7" s="146"/>
      <c r="H7" s="147"/>
    </row>
    <row r="8" spans="1:8" x14ac:dyDescent="0.15">
      <c r="A8" s="148"/>
      <c r="B8" s="149"/>
      <c r="C8" s="150"/>
      <c r="D8" s="151">
        <v>33932</v>
      </c>
      <c r="E8" s="152"/>
      <c r="F8" s="153">
        <v>45231</v>
      </c>
      <c r="G8" s="154"/>
      <c r="H8" s="155"/>
    </row>
    <row r="9" spans="1:8" x14ac:dyDescent="0.15">
      <c r="A9" s="136" t="s">
        <v>522</v>
      </c>
      <c r="B9" s="141"/>
      <c r="C9" s="142"/>
      <c r="D9" s="143">
        <v>113643</v>
      </c>
      <c r="E9" s="144"/>
      <c r="F9" s="145">
        <v>92509</v>
      </c>
      <c r="G9" s="146"/>
      <c r="H9" s="147"/>
    </row>
    <row r="10" spans="1:8" x14ac:dyDescent="0.15">
      <c r="A10" s="148"/>
      <c r="B10" s="149"/>
      <c r="C10" s="150"/>
      <c r="D10" s="151">
        <v>82012</v>
      </c>
      <c r="E10" s="152"/>
      <c r="F10" s="153">
        <v>52274</v>
      </c>
      <c r="G10" s="154"/>
      <c r="H10" s="155"/>
    </row>
    <row r="11" spans="1:8" x14ac:dyDescent="0.15">
      <c r="A11" s="136" t="s">
        <v>523</v>
      </c>
      <c r="B11" s="141"/>
      <c r="C11" s="142"/>
      <c r="D11" s="143">
        <v>137927</v>
      </c>
      <c r="E11" s="144"/>
      <c r="F11" s="145">
        <v>98544</v>
      </c>
      <c r="G11" s="146"/>
      <c r="H11" s="147"/>
    </row>
    <row r="12" spans="1:8" x14ac:dyDescent="0.15">
      <c r="A12" s="148"/>
      <c r="B12" s="149"/>
      <c r="C12" s="156"/>
      <c r="D12" s="151">
        <v>107565</v>
      </c>
      <c r="E12" s="152"/>
      <c r="F12" s="153">
        <v>55816</v>
      </c>
      <c r="G12" s="154"/>
      <c r="H12" s="155"/>
    </row>
    <row r="13" spans="1:8" x14ac:dyDescent="0.15">
      <c r="A13" s="136"/>
      <c r="B13" s="141"/>
      <c r="C13" s="157"/>
      <c r="D13" s="158">
        <v>81647</v>
      </c>
      <c r="E13" s="159"/>
      <c r="F13" s="160">
        <v>93179</v>
      </c>
      <c r="G13" s="161"/>
      <c r="H13" s="147"/>
    </row>
    <row r="14" spans="1:8" x14ac:dyDescent="0.15">
      <c r="A14" s="148"/>
      <c r="B14" s="149"/>
      <c r="C14" s="150"/>
      <c r="D14" s="151">
        <v>55710</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3.23</v>
      </c>
      <c r="C19" s="162">
        <f>ROUND(VALUE(SUBSTITUTE(実質収支比率等に係る経年分析!G$48,"▲","-")),2)</f>
        <v>6.49</v>
      </c>
      <c r="D19" s="162">
        <f>ROUND(VALUE(SUBSTITUTE(実質収支比率等に係る経年分析!H$48,"▲","-")),2)</f>
        <v>6.14</v>
      </c>
      <c r="E19" s="162">
        <f>ROUND(VALUE(SUBSTITUTE(実質収支比率等に係る経年分析!I$48,"▲","-")),2)</f>
        <v>3.97</v>
      </c>
      <c r="F19" s="162">
        <f>ROUND(VALUE(SUBSTITUTE(実質収支比率等に係る経年分析!J$48,"▲","-")),2)</f>
        <v>3.41</v>
      </c>
    </row>
    <row r="20" spans="1:11" x14ac:dyDescent="0.15">
      <c r="A20" s="162" t="s">
        <v>53</v>
      </c>
      <c r="B20" s="162">
        <f>ROUND(VALUE(SUBSTITUTE(実質収支比率等に係る経年分析!F$47,"▲","-")),2)</f>
        <v>10.78</v>
      </c>
      <c r="C20" s="162">
        <f>ROUND(VALUE(SUBSTITUTE(実質収支比率等に係る経年分析!G$47,"▲","-")),2)</f>
        <v>12.73</v>
      </c>
      <c r="D20" s="162">
        <f>ROUND(VALUE(SUBSTITUTE(実質収支比率等に係る経年分析!H$47,"▲","-")),2)</f>
        <v>16.3</v>
      </c>
      <c r="E20" s="162">
        <f>ROUND(VALUE(SUBSTITUTE(実質収支比率等に係る経年分析!I$47,"▲","-")),2)</f>
        <v>17.309999999999999</v>
      </c>
      <c r="F20" s="162">
        <f>ROUND(VALUE(SUBSTITUTE(実質収支比率等に係る経年分析!J$47,"▲","-")),2)</f>
        <v>16.22</v>
      </c>
    </row>
    <row r="21" spans="1:11" x14ac:dyDescent="0.15">
      <c r="A21" s="162" t="s">
        <v>54</v>
      </c>
      <c r="B21" s="162">
        <f>IF(ISNUMBER(VALUE(SUBSTITUTE(実質収支比率等に係る経年分析!F$49,"▲","-"))),ROUND(VALUE(SUBSTITUTE(実質収支比率等に係る経年分析!F$49,"▲","-")),2),NA())</f>
        <v>1.79</v>
      </c>
      <c r="C21" s="162">
        <f>IF(ISNUMBER(VALUE(SUBSTITUTE(実質収支比率等に係る経年分析!G$49,"▲","-"))),ROUND(VALUE(SUBSTITUTE(実質収支比率等に係る経年分析!G$49,"▲","-")),2),NA())</f>
        <v>5.74</v>
      </c>
      <c r="D21" s="162">
        <f>IF(ISNUMBER(VALUE(SUBSTITUTE(実質収支比率等に係る経年分析!H$49,"▲","-"))),ROUND(VALUE(SUBSTITUTE(実質収支比率等に係る経年分析!H$49,"▲","-")),2),NA())</f>
        <v>2.83</v>
      </c>
      <c r="E21" s="162">
        <f>IF(ISNUMBER(VALUE(SUBSTITUTE(実質収支比率等に係る経年分析!I$49,"▲","-"))),ROUND(VALUE(SUBSTITUTE(実質収支比率等に係る経年分析!I$49,"▲","-")),2),NA())</f>
        <v>-1.17</v>
      </c>
      <c r="F21" s="162">
        <f>IF(ISNUMBER(VALUE(SUBSTITUTE(実質収支比率等に係る経年分析!J$49,"▲","-"))),ROUND(VALUE(SUBSTITUTE(実質収支比率等に係る経年分析!J$49,"▲","-")),2),NA())</f>
        <v>-1.4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温泉配湯事業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下水道事業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0.22</v>
      </c>
    </row>
    <row r="34" spans="1:16" x14ac:dyDescent="0.15">
      <c r="A34" s="163" t="str">
        <f>IF(連結実質赤字比率に係る赤字・黒字の構成分析!C$36="",NA(),連結実質赤字比率に係る赤字・黒字の構成分析!C$36)</f>
        <v>介護保険事業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1.1499999999999999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1.1000000000000001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3.41</v>
      </c>
    </row>
    <row r="36" spans="1:16" x14ac:dyDescent="0.15">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2945</v>
      </c>
      <c r="E42" s="164"/>
      <c r="F42" s="164"/>
      <c r="G42" s="164">
        <f>'実質公債費比率（分子）の構造'!L$52</f>
        <v>2977</v>
      </c>
      <c r="H42" s="164"/>
      <c r="I42" s="164"/>
      <c r="J42" s="164">
        <f>'実質公債費比率（分子）の構造'!M$52</f>
        <v>2953</v>
      </c>
      <c r="K42" s="164"/>
      <c r="L42" s="164"/>
      <c r="M42" s="164">
        <f>'実質公債費比率（分子）の構造'!N$52</f>
        <v>2887</v>
      </c>
      <c r="N42" s="164"/>
      <c r="O42" s="164"/>
      <c r="P42" s="164">
        <f>'実質公債費比率（分子）の構造'!O$52</f>
        <v>2750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169</v>
      </c>
      <c r="C45" s="164"/>
      <c r="D45" s="164"/>
      <c r="E45" s="164">
        <f>'実質公債費比率（分子）の構造'!L$49</f>
        <v>177</v>
      </c>
      <c r="F45" s="164"/>
      <c r="G45" s="164"/>
      <c r="H45" s="164">
        <f>'実質公債費比率（分子）の構造'!M$49</f>
        <v>199</v>
      </c>
      <c r="I45" s="164"/>
      <c r="J45" s="164"/>
      <c r="K45" s="164">
        <f>'実質公債費比率（分子）の構造'!N$49</f>
        <v>246</v>
      </c>
      <c r="L45" s="164"/>
      <c r="M45" s="164"/>
      <c r="N45" s="164">
        <f>'実質公債費比率（分子）の構造'!O$49</f>
        <v>247</v>
      </c>
      <c r="O45" s="164"/>
      <c r="P45" s="164"/>
    </row>
    <row r="46" spans="1:16" x14ac:dyDescent="0.15">
      <c r="A46" s="164" t="s">
        <v>64</v>
      </c>
      <c r="B46" s="164">
        <f>'実質公債費比率（分子）の構造'!K$48</f>
        <v>895</v>
      </c>
      <c r="C46" s="164"/>
      <c r="D46" s="164"/>
      <c r="E46" s="164">
        <f>'実質公債費比率（分子）の構造'!L$48</f>
        <v>865</v>
      </c>
      <c r="F46" s="164"/>
      <c r="G46" s="164"/>
      <c r="H46" s="164">
        <f>'実質公債費比率（分子）の構造'!M$48</f>
        <v>736</v>
      </c>
      <c r="I46" s="164"/>
      <c r="J46" s="164"/>
      <c r="K46" s="164">
        <f>'実質公債費比率（分子）の構造'!N$48</f>
        <v>762</v>
      </c>
      <c r="L46" s="164"/>
      <c r="M46" s="164"/>
      <c r="N46" s="164">
        <f>'実質公債費比率（分子）の構造'!O$48</f>
        <v>752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2946</v>
      </c>
      <c r="C49" s="164"/>
      <c r="D49" s="164"/>
      <c r="E49" s="164">
        <f>'実質公債費比率（分子）の構造'!L$45</f>
        <v>2882</v>
      </c>
      <c r="F49" s="164"/>
      <c r="G49" s="164"/>
      <c r="H49" s="164">
        <f>'実質公債費比率（分子）の構造'!M$45</f>
        <v>2881</v>
      </c>
      <c r="I49" s="164"/>
      <c r="J49" s="164"/>
      <c r="K49" s="164">
        <f>'実質公債費比率（分子）の構造'!N$45</f>
        <v>2814</v>
      </c>
      <c r="L49" s="164"/>
      <c r="M49" s="164"/>
      <c r="N49" s="164">
        <f>'実質公債費比率（分子）の構造'!O$45</f>
        <v>2805</v>
      </c>
      <c r="O49" s="164"/>
      <c r="P49" s="164"/>
    </row>
    <row r="50" spans="1:16" x14ac:dyDescent="0.15">
      <c r="A50" s="164" t="s">
        <v>67</v>
      </c>
      <c r="B50" s="164" t="e">
        <f>NA()</f>
        <v>#N/A</v>
      </c>
      <c r="C50" s="164">
        <f>IF(ISNUMBER('実質公債費比率（分子）の構造'!K$53),'実質公債費比率（分子）の構造'!K$53,NA())</f>
        <v>1077</v>
      </c>
      <c r="D50" s="164" t="e">
        <f>NA()</f>
        <v>#N/A</v>
      </c>
      <c r="E50" s="164" t="e">
        <f>NA()</f>
        <v>#N/A</v>
      </c>
      <c r="F50" s="164">
        <f>IF(ISNUMBER('実質公債費比率（分子）の構造'!L$53),'実質公債費比率（分子）の構造'!L$53,NA())</f>
        <v>947</v>
      </c>
      <c r="G50" s="164" t="e">
        <f>NA()</f>
        <v>#N/A</v>
      </c>
      <c r="H50" s="164" t="e">
        <f>NA()</f>
        <v>#N/A</v>
      </c>
      <c r="I50" s="164">
        <f>IF(ISNUMBER('実質公債費比率（分子）の構造'!M$53),'実質公債費比率（分子）の構造'!M$53,NA())</f>
        <v>863</v>
      </c>
      <c r="J50" s="164" t="e">
        <f>NA()</f>
        <v>#N/A</v>
      </c>
      <c r="K50" s="164" t="e">
        <f>NA()</f>
        <v>#N/A</v>
      </c>
      <c r="L50" s="164">
        <f>IF(ISNUMBER('実質公債費比率（分子）の構造'!N$53),'実質公債費比率（分子）の構造'!N$53,NA())</f>
        <v>935</v>
      </c>
      <c r="M50" s="164" t="e">
        <f>NA()</f>
        <v>#N/A</v>
      </c>
      <c r="N50" s="164" t="e">
        <f>NA()</f>
        <v>#N/A</v>
      </c>
      <c r="O50" s="164">
        <f>IF(ISNUMBER('実質公債費比率（分子）の構造'!O$53),'実質公債費比率（分子）の構造'!O$53,NA())</f>
        <v>1054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31744</v>
      </c>
      <c r="E56" s="163"/>
      <c r="F56" s="163"/>
      <c r="G56" s="163">
        <f>'将来負担比率（分子）の構造'!J$52</f>
        <v>30503</v>
      </c>
      <c r="H56" s="163"/>
      <c r="I56" s="163"/>
      <c r="J56" s="163">
        <f>'将来負担比率（分子）の構造'!K$52</f>
        <v>29005</v>
      </c>
      <c r="K56" s="163"/>
      <c r="L56" s="163"/>
      <c r="M56" s="163">
        <f>'将来負担比率（分子）の構造'!L$52</f>
        <v>28218</v>
      </c>
      <c r="N56" s="163"/>
      <c r="O56" s="163"/>
      <c r="P56" s="163">
        <f>'将来負担比率（分子）の構造'!M$52</f>
        <v>28338</v>
      </c>
    </row>
    <row r="57" spans="1:16" x14ac:dyDescent="0.15">
      <c r="A57" s="163" t="s">
        <v>42</v>
      </c>
      <c r="B57" s="163"/>
      <c r="C57" s="163"/>
      <c r="D57" s="163">
        <f>'将来負担比率（分子）の構造'!I$51</f>
        <v>2270</v>
      </c>
      <c r="E57" s="163"/>
      <c r="F57" s="163"/>
      <c r="G57" s="163">
        <f>'将来負担比率（分子）の構造'!J$51</f>
        <v>2006</v>
      </c>
      <c r="H57" s="163"/>
      <c r="I57" s="163"/>
      <c r="J57" s="163">
        <f>'将来負担比率（分子）の構造'!K$51</f>
        <v>1767</v>
      </c>
      <c r="K57" s="163"/>
      <c r="L57" s="163"/>
      <c r="M57" s="163">
        <f>'将来負担比率（分子）の構造'!L$51</f>
        <v>1900</v>
      </c>
      <c r="N57" s="163"/>
      <c r="O57" s="163"/>
      <c r="P57" s="163">
        <f>'将来負担比率（分子）の構造'!M$51</f>
        <v>2344</v>
      </c>
    </row>
    <row r="58" spans="1:16" x14ac:dyDescent="0.15">
      <c r="A58" s="163" t="s">
        <v>41</v>
      </c>
      <c r="B58" s="163"/>
      <c r="C58" s="163"/>
      <c r="D58" s="163">
        <f>'将来負担比率（分子）の構造'!I$50</f>
        <v>5275</v>
      </c>
      <c r="E58" s="163"/>
      <c r="F58" s="163"/>
      <c r="G58" s="163">
        <f>'将来負担比率（分子）の構造'!J$50</f>
        <v>5834</v>
      </c>
      <c r="H58" s="163"/>
      <c r="I58" s="163"/>
      <c r="J58" s="163">
        <f>'将来負担比率（分子）の構造'!K$50</f>
        <v>6340</v>
      </c>
      <c r="K58" s="163"/>
      <c r="L58" s="163"/>
      <c r="M58" s="163">
        <f>'将来負担比率（分子）の構造'!L$50</f>
        <v>6556</v>
      </c>
      <c r="N58" s="163"/>
      <c r="O58" s="163"/>
      <c r="P58" s="163">
        <f>'将来負担比率（分子）の構造'!M$50</f>
        <v>6488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1</v>
      </c>
      <c r="O61" s="163"/>
      <c r="P61" s="163"/>
    </row>
    <row r="62" spans="1:16" x14ac:dyDescent="0.15">
      <c r="A62" s="163" t="s">
        <v>35</v>
      </c>
      <c r="B62" s="163">
        <f>'将来負担比率（分子）の構造'!I$45</f>
        <v>2804</v>
      </c>
      <c r="C62" s="163"/>
      <c r="D62" s="163"/>
      <c r="E62" s="163">
        <f>'将来負担比率（分子）の構造'!J$45</f>
        <v>2856</v>
      </c>
      <c r="F62" s="163"/>
      <c r="G62" s="163"/>
      <c r="H62" s="163">
        <f>'将来負担比率（分子）の構造'!K$45</f>
        <v>2863</v>
      </c>
      <c r="I62" s="163"/>
      <c r="J62" s="163"/>
      <c r="K62" s="163">
        <f>'将来負担比率（分子）の構造'!L$45</f>
        <v>2915</v>
      </c>
      <c r="L62" s="163"/>
      <c r="M62" s="163"/>
      <c r="N62" s="163">
        <f>'将来負担比率（分子）の構造'!M$45</f>
        <v>2847</v>
      </c>
      <c r="O62" s="163"/>
      <c r="P62" s="163"/>
    </row>
    <row r="63" spans="1:16" x14ac:dyDescent="0.15">
      <c r="A63" s="163" t="s">
        <v>34</v>
      </c>
      <c r="B63" s="163">
        <f>'将来負担比率（分子）の構造'!I$44</f>
        <v>2449</v>
      </c>
      <c r="C63" s="163"/>
      <c r="D63" s="163"/>
      <c r="E63" s="163">
        <f>'将来負担比率（分子）の構造'!J$44</f>
        <v>2382</v>
      </c>
      <c r="F63" s="163"/>
      <c r="G63" s="163"/>
      <c r="H63" s="163">
        <f>'将来負担比率（分子）の構造'!K$44</f>
        <v>2056</v>
      </c>
      <c r="I63" s="163"/>
      <c r="J63" s="163"/>
      <c r="K63" s="163">
        <f>'将来負担比率（分子）の構造'!L$44</f>
        <v>1788</v>
      </c>
      <c r="L63" s="163"/>
      <c r="M63" s="163"/>
      <c r="N63" s="163">
        <f>'将来負担比率（分子）の構造'!M$44</f>
        <v>1859</v>
      </c>
      <c r="O63" s="163"/>
      <c r="P63" s="163"/>
    </row>
    <row r="64" spans="1:16" x14ac:dyDescent="0.15">
      <c r="A64" s="163" t="s">
        <v>33</v>
      </c>
      <c r="B64" s="163">
        <f>'将来負担比率（分子）の構造'!I$43</f>
        <v>14790</v>
      </c>
      <c r="C64" s="163"/>
      <c r="D64" s="163"/>
      <c r="E64" s="163">
        <f>'将来負担比率（分子）の構造'!J$43</f>
        <v>12414</v>
      </c>
      <c r="F64" s="163"/>
      <c r="G64" s="163"/>
      <c r="H64" s="163">
        <f>'将来負担比率（分子）の構造'!K$43</f>
        <v>9973</v>
      </c>
      <c r="I64" s="163"/>
      <c r="J64" s="163"/>
      <c r="K64" s="163">
        <f>'将来負担比率（分子）の構造'!L$43</f>
        <v>9033</v>
      </c>
      <c r="L64" s="163"/>
      <c r="M64" s="163"/>
      <c r="N64" s="163">
        <f>'将来負担比率（分子）の構造'!M$43</f>
        <v>9212</v>
      </c>
      <c r="O64" s="163"/>
      <c r="P64" s="163"/>
    </row>
    <row r="65" spans="1:16" x14ac:dyDescent="0.15">
      <c r="A65" s="163" t="s">
        <v>32</v>
      </c>
      <c r="B65" s="163">
        <f>'将来負担比率（分子）の構造'!I$42</f>
        <v>0</v>
      </c>
      <c r="C65" s="163"/>
      <c r="D65" s="163"/>
      <c r="E65" s="163">
        <f>'将来負担比率（分子）の構造'!J$42</f>
        <v>0</v>
      </c>
      <c r="F65" s="163"/>
      <c r="G65" s="163"/>
      <c r="H65" s="163">
        <f>'将来負担比率（分子）の構造'!K$42</f>
        <v>0</v>
      </c>
      <c r="I65" s="163"/>
      <c r="J65" s="163"/>
      <c r="K65" s="163">
        <f>'将来負担比率（分子）の構造'!L$42</f>
        <v>0</v>
      </c>
      <c r="L65" s="163"/>
      <c r="M65" s="163"/>
      <c r="N65" s="163">
        <f>'将来負担比率（分子）の構造'!M$42</f>
        <v>0</v>
      </c>
      <c r="O65" s="163"/>
      <c r="P65" s="163"/>
    </row>
    <row r="66" spans="1:16" x14ac:dyDescent="0.15">
      <c r="A66" s="163" t="s">
        <v>31</v>
      </c>
      <c r="B66" s="163">
        <f>'将来負担比率（分子）の構造'!I$41</f>
        <v>29529</v>
      </c>
      <c r="C66" s="163"/>
      <c r="D66" s="163"/>
      <c r="E66" s="163">
        <f>'将来負担比率（分子）の構造'!J$41</f>
        <v>28686</v>
      </c>
      <c r="F66" s="163"/>
      <c r="G66" s="163"/>
      <c r="H66" s="163">
        <f>'将来負担比率（分子）の構造'!K$41</f>
        <v>27397</v>
      </c>
      <c r="I66" s="163"/>
      <c r="J66" s="163"/>
      <c r="K66" s="163">
        <f>'将来負担比率（分子）の構造'!L$41</f>
        <v>27945</v>
      </c>
      <c r="L66" s="163"/>
      <c r="M66" s="163"/>
      <c r="N66" s="163">
        <f>'将来負担比率（分子）の構造'!M$41</f>
        <v>29590</v>
      </c>
      <c r="O66" s="163"/>
      <c r="P66" s="163"/>
    </row>
    <row r="67" spans="1:16" x14ac:dyDescent="0.15">
      <c r="A67" s="163" t="s">
        <v>71</v>
      </c>
      <c r="B67" s="163" t="e">
        <f>NA()</f>
        <v>#N/A</v>
      </c>
      <c r="C67" s="163">
        <f>IF(ISNUMBER('将来負担比率（分子）の構造'!I$53), IF('将来負担比率（分子）の構造'!I$53 &lt; 0, 0, '将来負担比率（分子）の構造'!I$53), NA())</f>
        <v>10282</v>
      </c>
      <c r="D67" s="163" t="e">
        <f>NA()</f>
        <v>#N/A</v>
      </c>
      <c r="E67" s="163" t="e">
        <f>NA()</f>
        <v>#N/A</v>
      </c>
      <c r="F67" s="163">
        <f>IF(ISNUMBER('将来負担比率（分子）の構造'!J$53), IF('将来負担比率（分子）の構造'!J$53 &lt; 0, 0, '将来負担比率（分子）の構造'!J$53), NA())</f>
        <v>7995</v>
      </c>
      <c r="G67" s="163" t="e">
        <f>NA()</f>
        <v>#N/A</v>
      </c>
      <c r="H67" s="163" t="e">
        <f>NA()</f>
        <v>#N/A</v>
      </c>
      <c r="I67" s="163">
        <f>IF(ISNUMBER('将来負担比率（分子）の構造'!K$53), IF('将来負担比率（分子）の構造'!K$53 &lt; 0, 0, '将来負担比率（分子）の構造'!K$53), NA())</f>
        <v>5178</v>
      </c>
      <c r="J67" s="163" t="e">
        <f>NA()</f>
        <v>#N/A</v>
      </c>
      <c r="K67" s="163" t="e">
        <f>NA()</f>
        <v>#N/A</v>
      </c>
      <c r="L67" s="163">
        <f>IF(ISNUMBER('将来負担比率（分子）の構造'!L$53), IF('将来負担比率（分子）の構造'!L$53 &lt; 0, 0, '将来負担比率（分子）の構造'!L$53), NA())</f>
        <v>5007</v>
      </c>
      <c r="M67" s="163" t="e">
        <f>NA()</f>
        <v>#N/A</v>
      </c>
      <c r="N67" s="163" t="e">
        <f>NA()</f>
        <v>#N/A</v>
      </c>
      <c r="O67" s="163">
        <f>IF(ISNUMBER('将来負担比率（分子）の構造'!M$53), IF('将来負担比率（分子）の構造'!M$53 &lt; 0, 0, '将来負担比率（分子）の構造'!M$53), NA())</f>
        <v>6339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2364</v>
      </c>
      <c r="C72" s="167">
        <f>基金残高に係る経年分析!G55</f>
        <v>2510</v>
      </c>
      <c r="D72" s="167">
        <f>基金残高に係る経年分析!H55</f>
        <v>2379</v>
      </c>
    </row>
    <row r="73" spans="1:16" x14ac:dyDescent="0.15">
      <c r="A73" s="166" t="s">
        <v>74</v>
      </c>
      <c r="B73" s="167">
        <f>基金残高に係る経年分析!F56</f>
        <v>1376</v>
      </c>
      <c r="C73" s="167">
        <f>基金残高に係る経年分析!G56</f>
        <v>1431</v>
      </c>
      <c r="D73" s="167">
        <f>基金残高に係る経年分析!H56</f>
        <v>1468</v>
      </c>
    </row>
    <row r="74" spans="1:16" x14ac:dyDescent="0.15">
      <c r="A74" s="166" t="s">
        <v>75</v>
      </c>
      <c r="B74" s="167">
        <f>基金残高に係る経年分析!F57</f>
        <v>2034</v>
      </c>
      <c r="C74" s="167">
        <f>基金残高に係る経年分析!G57</f>
        <v>1980</v>
      </c>
      <c r="D74" s="167">
        <f>基金残高に係る経年分析!H57</f>
        <v>1867</v>
      </c>
    </row>
  </sheetData>
  <sheetProtection algorithmName="SHA-512" hashValue="b6QjcOVRROZc08q45pXjWYoewGTGFstNjUjTUpeu8C7Zm+QH+QXawgR1lkQgLaJu0ChlzQmRIsjQGu4slEiYSw==" saltValue="/Cjk5I2Aoe1KXScwZJiZl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5699103</v>
      </c>
      <c r="S5" s="613"/>
      <c r="T5" s="613"/>
      <c r="U5" s="613"/>
      <c r="V5" s="613"/>
      <c r="W5" s="613"/>
      <c r="X5" s="613"/>
      <c r="Y5" s="614"/>
      <c r="Z5" s="615">
        <v>16.100000000000001</v>
      </c>
      <c r="AA5" s="615"/>
      <c r="AB5" s="615"/>
      <c r="AC5" s="615"/>
      <c r="AD5" s="616">
        <v>5699090</v>
      </c>
      <c r="AE5" s="616"/>
      <c r="AF5" s="616"/>
      <c r="AG5" s="616"/>
      <c r="AH5" s="616"/>
      <c r="AI5" s="616"/>
      <c r="AJ5" s="616"/>
      <c r="AK5" s="616"/>
      <c r="AL5" s="617">
        <v>37.799999999999997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5692795</v>
      </c>
      <c r="BH5" s="624"/>
      <c r="BI5" s="624"/>
      <c r="BJ5" s="624"/>
      <c r="BK5" s="624"/>
      <c r="BL5" s="624"/>
      <c r="BM5" s="624"/>
      <c r="BN5" s="625"/>
      <c r="BO5" s="626">
        <v>99.9</v>
      </c>
      <c r="BP5" s="626"/>
      <c r="BQ5" s="626"/>
      <c r="BR5" s="626"/>
      <c r="BS5" s="627">
        <v>306036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257679</v>
      </c>
      <c r="S6" s="624"/>
      <c r="T6" s="624"/>
      <c r="U6" s="624"/>
      <c r="V6" s="624"/>
      <c r="W6" s="624"/>
      <c r="X6" s="624"/>
      <c r="Y6" s="625"/>
      <c r="Z6" s="626">
        <v>0.7</v>
      </c>
      <c r="AA6" s="626"/>
      <c r="AB6" s="626"/>
      <c r="AC6" s="626"/>
      <c r="AD6" s="627">
        <v>257679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5692795</v>
      </c>
      <c r="BH6" s="624"/>
      <c r="BI6" s="624"/>
      <c r="BJ6" s="624"/>
      <c r="BK6" s="624"/>
      <c r="BL6" s="624"/>
      <c r="BM6" s="624"/>
      <c r="BN6" s="625"/>
      <c r="BO6" s="626">
        <v>99.9</v>
      </c>
      <c r="BP6" s="626"/>
      <c r="BQ6" s="626"/>
      <c r="BR6" s="626"/>
      <c r="BS6" s="627">
        <v>306036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194010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193723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3123</v>
      </c>
      <c r="S7" s="624"/>
      <c r="T7" s="624"/>
      <c r="U7" s="624"/>
      <c r="V7" s="624"/>
      <c r="W7" s="624"/>
      <c r="X7" s="624"/>
      <c r="Y7" s="625"/>
      <c r="Z7" s="626">
        <v>0</v>
      </c>
      <c r="AA7" s="626"/>
      <c r="AB7" s="626"/>
      <c r="AC7" s="626"/>
      <c r="AD7" s="627">
        <v>3123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2276534</v>
      </c>
      <c r="BH7" s="624"/>
      <c r="BI7" s="624"/>
      <c r="BJ7" s="624"/>
      <c r="BK7" s="624"/>
      <c r="BL7" s="624"/>
      <c r="BM7" s="624"/>
      <c r="BN7" s="625"/>
      <c r="BO7" s="626">
        <v>39.9</v>
      </c>
      <c r="BP7" s="626"/>
      <c r="BQ7" s="626"/>
      <c r="BR7" s="626"/>
      <c r="BS7" s="627">
        <v>116793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5185368</v>
      </c>
      <c r="CS7" s="624"/>
      <c r="CT7" s="624"/>
      <c r="CU7" s="624"/>
      <c r="CV7" s="624"/>
      <c r="CW7" s="624"/>
      <c r="CX7" s="624"/>
      <c r="CY7" s="625"/>
      <c r="CZ7" s="626">
        <v>15</v>
      </c>
      <c r="DA7" s="626"/>
      <c r="DB7" s="626"/>
      <c r="DC7" s="626"/>
      <c r="DD7" s="632">
        <v>581837</v>
      </c>
      <c r="DE7" s="624"/>
      <c r="DF7" s="624"/>
      <c r="DG7" s="624"/>
      <c r="DH7" s="624"/>
      <c r="DI7" s="624"/>
      <c r="DJ7" s="624"/>
      <c r="DK7" s="624"/>
      <c r="DL7" s="624"/>
      <c r="DM7" s="624"/>
      <c r="DN7" s="624"/>
      <c r="DO7" s="624"/>
      <c r="DP7" s="625"/>
      <c r="DQ7" s="632">
        <v>3076555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45252</v>
      </c>
      <c r="S8" s="624"/>
      <c r="T8" s="624"/>
      <c r="U8" s="624"/>
      <c r="V8" s="624"/>
      <c r="W8" s="624"/>
      <c r="X8" s="624"/>
      <c r="Y8" s="625"/>
      <c r="Z8" s="626">
        <v>0.1</v>
      </c>
      <c r="AA8" s="626"/>
      <c r="AB8" s="626"/>
      <c r="AC8" s="626"/>
      <c r="AD8" s="627">
        <v>45252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68664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11252903</v>
      </c>
      <c r="CS8" s="624"/>
      <c r="CT8" s="624"/>
      <c r="CU8" s="624"/>
      <c r="CV8" s="624"/>
      <c r="CW8" s="624"/>
      <c r="CX8" s="624"/>
      <c r="CY8" s="625"/>
      <c r="CZ8" s="626">
        <v>32.5</v>
      </c>
      <c r="DA8" s="626"/>
      <c r="DB8" s="626"/>
      <c r="DC8" s="626"/>
      <c r="DD8" s="632">
        <v>102306</v>
      </c>
      <c r="DE8" s="624"/>
      <c r="DF8" s="624"/>
      <c r="DG8" s="624"/>
      <c r="DH8" s="624"/>
      <c r="DI8" s="624"/>
      <c r="DJ8" s="624"/>
      <c r="DK8" s="624"/>
      <c r="DL8" s="624"/>
      <c r="DM8" s="624"/>
      <c r="DN8" s="624"/>
      <c r="DO8" s="624"/>
      <c r="DP8" s="625"/>
      <c r="DQ8" s="632">
        <v>5571839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59230</v>
      </c>
      <c r="S9" s="624"/>
      <c r="T9" s="624"/>
      <c r="U9" s="624"/>
      <c r="V9" s="624"/>
      <c r="W9" s="624"/>
      <c r="X9" s="624"/>
      <c r="Y9" s="625"/>
      <c r="Z9" s="626">
        <v>0.2</v>
      </c>
      <c r="AA9" s="626"/>
      <c r="AB9" s="626"/>
      <c r="AC9" s="626"/>
      <c r="AD9" s="627">
        <v>59230</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1728043</v>
      </c>
      <c r="BH9" s="624"/>
      <c r="BI9" s="624"/>
      <c r="BJ9" s="624"/>
      <c r="BK9" s="624"/>
      <c r="BL9" s="624"/>
      <c r="BM9" s="624"/>
      <c r="BN9" s="625"/>
      <c r="BO9" s="626">
        <v>30.3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1473822</v>
      </c>
      <c r="CS9" s="624"/>
      <c r="CT9" s="624"/>
      <c r="CU9" s="624"/>
      <c r="CV9" s="624"/>
      <c r="CW9" s="624"/>
      <c r="CX9" s="624"/>
      <c r="CY9" s="625"/>
      <c r="CZ9" s="626">
        <v>4.3</v>
      </c>
      <c r="DA9" s="626"/>
      <c r="DB9" s="626"/>
      <c r="DC9" s="626"/>
      <c r="DD9" s="632">
        <v>7476</v>
      </c>
      <c r="DE9" s="624"/>
      <c r="DF9" s="624"/>
      <c r="DG9" s="624"/>
      <c r="DH9" s="624"/>
      <c r="DI9" s="624"/>
      <c r="DJ9" s="624"/>
      <c r="DK9" s="624"/>
      <c r="DL9" s="624"/>
      <c r="DM9" s="624"/>
      <c r="DN9" s="624"/>
      <c r="DO9" s="624"/>
      <c r="DP9" s="625"/>
      <c r="DQ9" s="632">
        <v>1293580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166634</v>
      </c>
      <c r="BH10" s="624"/>
      <c r="BI10" s="624"/>
      <c r="BJ10" s="624"/>
      <c r="BK10" s="624"/>
      <c r="BL10" s="624"/>
      <c r="BM10" s="624"/>
      <c r="BN10" s="625"/>
      <c r="BO10" s="626">
        <v>2.9</v>
      </c>
      <c r="BP10" s="626"/>
      <c r="BQ10" s="626"/>
      <c r="BR10" s="626"/>
      <c r="BS10" s="627">
        <v>27667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150000</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150000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1266214</v>
      </c>
      <c r="S11" s="624"/>
      <c r="T11" s="624"/>
      <c r="U11" s="624"/>
      <c r="V11" s="624"/>
      <c r="W11" s="624"/>
      <c r="X11" s="624"/>
      <c r="Y11" s="625"/>
      <c r="Z11" s="628">
        <v>3.6</v>
      </c>
      <c r="AA11" s="629"/>
      <c r="AB11" s="629"/>
      <c r="AC11" s="635"/>
      <c r="AD11" s="632">
        <v>1266214</v>
      </c>
      <c r="AE11" s="624"/>
      <c r="AF11" s="624"/>
      <c r="AG11" s="624"/>
      <c r="AH11" s="624"/>
      <c r="AI11" s="624"/>
      <c r="AJ11" s="624"/>
      <c r="AK11" s="625"/>
      <c r="AL11" s="628">
        <v>8.4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313193</v>
      </c>
      <c r="BH11" s="624"/>
      <c r="BI11" s="624"/>
      <c r="BJ11" s="624"/>
      <c r="BK11" s="624"/>
      <c r="BL11" s="624"/>
      <c r="BM11" s="624"/>
      <c r="BN11" s="625"/>
      <c r="BO11" s="626">
        <v>5.5</v>
      </c>
      <c r="BP11" s="626"/>
      <c r="BQ11" s="626"/>
      <c r="BR11" s="626"/>
      <c r="BS11" s="627">
        <v>89126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1243399</v>
      </c>
      <c r="CS11" s="624"/>
      <c r="CT11" s="624"/>
      <c r="CU11" s="624"/>
      <c r="CV11" s="624"/>
      <c r="CW11" s="624"/>
      <c r="CX11" s="624"/>
      <c r="CY11" s="625"/>
      <c r="CZ11" s="626">
        <v>3.6</v>
      </c>
      <c r="DA11" s="626"/>
      <c r="DB11" s="626"/>
      <c r="DC11" s="626"/>
      <c r="DD11" s="632">
        <v>167201</v>
      </c>
      <c r="DE11" s="624"/>
      <c r="DF11" s="624"/>
      <c r="DG11" s="624"/>
      <c r="DH11" s="624"/>
      <c r="DI11" s="624"/>
      <c r="DJ11" s="624"/>
      <c r="DK11" s="624"/>
      <c r="DL11" s="624"/>
      <c r="DM11" s="624"/>
      <c r="DN11" s="624"/>
      <c r="DO11" s="624"/>
      <c r="DP11" s="625"/>
      <c r="DQ11" s="632">
        <v>745201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2867349</v>
      </c>
      <c r="BH12" s="624"/>
      <c r="BI12" s="624"/>
      <c r="BJ12" s="624"/>
      <c r="BK12" s="624"/>
      <c r="BL12" s="624"/>
      <c r="BM12" s="624"/>
      <c r="BN12" s="625"/>
      <c r="BO12" s="626">
        <v>50.3</v>
      </c>
      <c r="BP12" s="626"/>
      <c r="BQ12" s="626"/>
      <c r="BR12" s="626"/>
      <c r="BS12" s="627">
        <v>189243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4936818</v>
      </c>
      <c r="CS12" s="624"/>
      <c r="CT12" s="624"/>
      <c r="CU12" s="624"/>
      <c r="CV12" s="624"/>
      <c r="CW12" s="624"/>
      <c r="CX12" s="624"/>
      <c r="CY12" s="625"/>
      <c r="CZ12" s="626">
        <v>14.3</v>
      </c>
      <c r="DA12" s="626"/>
      <c r="DB12" s="626"/>
      <c r="DC12" s="626"/>
      <c r="DD12" s="632">
        <v>1959481</v>
      </c>
      <c r="DE12" s="624"/>
      <c r="DF12" s="624"/>
      <c r="DG12" s="624"/>
      <c r="DH12" s="624"/>
      <c r="DI12" s="624"/>
      <c r="DJ12" s="624"/>
      <c r="DK12" s="624"/>
      <c r="DL12" s="624"/>
      <c r="DM12" s="624"/>
      <c r="DN12" s="624"/>
      <c r="DO12" s="624"/>
      <c r="DP12" s="625"/>
      <c r="DQ12" s="632">
        <v>285057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2847693</v>
      </c>
      <c r="BH13" s="624"/>
      <c r="BI13" s="624"/>
      <c r="BJ13" s="624"/>
      <c r="BK13" s="624"/>
      <c r="BL13" s="624"/>
      <c r="BM13" s="624"/>
      <c r="BN13" s="625"/>
      <c r="BO13" s="626">
        <v>50</v>
      </c>
      <c r="BP13" s="626"/>
      <c r="BQ13" s="626"/>
      <c r="BR13" s="626"/>
      <c r="BS13" s="627">
        <v>189243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2531389</v>
      </c>
      <c r="CS13" s="624"/>
      <c r="CT13" s="624"/>
      <c r="CU13" s="624"/>
      <c r="CV13" s="624"/>
      <c r="CW13" s="624"/>
      <c r="CX13" s="624"/>
      <c r="CY13" s="625"/>
      <c r="CZ13" s="626">
        <v>7.3</v>
      </c>
      <c r="DA13" s="626"/>
      <c r="DB13" s="626"/>
      <c r="DC13" s="626"/>
      <c r="DD13" s="632">
        <v>1351896</v>
      </c>
      <c r="DE13" s="624"/>
      <c r="DF13" s="624"/>
      <c r="DG13" s="624"/>
      <c r="DH13" s="624"/>
      <c r="DI13" s="624"/>
      <c r="DJ13" s="624"/>
      <c r="DK13" s="624"/>
      <c r="DL13" s="624"/>
      <c r="DM13" s="624"/>
      <c r="DN13" s="624"/>
      <c r="DO13" s="624"/>
      <c r="DP13" s="625"/>
      <c r="DQ13" s="632">
        <v>1265833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211318</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2006548</v>
      </c>
      <c r="CS14" s="624"/>
      <c r="CT14" s="624"/>
      <c r="CU14" s="624"/>
      <c r="CV14" s="624"/>
      <c r="CW14" s="624"/>
      <c r="CX14" s="624"/>
      <c r="CY14" s="625"/>
      <c r="CZ14" s="626">
        <v>5.8</v>
      </c>
      <c r="DA14" s="626"/>
      <c r="DB14" s="626"/>
      <c r="DC14" s="626"/>
      <c r="DD14" s="632">
        <v>1170798</v>
      </c>
      <c r="DE14" s="624"/>
      <c r="DF14" s="624"/>
      <c r="DG14" s="624"/>
      <c r="DH14" s="624"/>
      <c r="DI14" s="624"/>
      <c r="DJ14" s="624"/>
      <c r="DK14" s="624"/>
      <c r="DL14" s="624"/>
      <c r="DM14" s="624"/>
      <c r="DN14" s="624"/>
      <c r="DO14" s="624"/>
      <c r="DP14" s="625"/>
      <c r="DQ14" s="632">
        <v>808765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26879</v>
      </c>
      <c r="S15" s="624"/>
      <c r="T15" s="624"/>
      <c r="U15" s="624"/>
      <c r="V15" s="624"/>
      <c r="W15" s="624"/>
      <c r="X15" s="624"/>
      <c r="Y15" s="625"/>
      <c r="Z15" s="626">
        <v>0.1</v>
      </c>
      <c r="AA15" s="626"/>
      <c r="AB15" s="626"/>
      <c r="AC15" s="626"/>
      <c r="AD15" s="627">
        <v>26879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337594</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2661787</v>
      </c>
      <c r="CS15" s="624"/>
      <c r="CT15" s="624"/>
      <c r="CU15" s="624"/>
      <c r="CV15" s="624"/>
      <c r="CW15" s="624"/>
      <c r="CX15" s="624"/>
      <c r="CY15" s="625"/>
      <c r="CZ15" s="626">
        <v>7.7</v>
      </c>
      <c r="DA15" s="626"/>
      <c r="DB15" s="626"/>
      <c r="DC15" s="626"/>
      <c r="DD15" s="632">
        <v>681332</v>
      </c>
      <c r="DE15" s="624"/>
      <c r="DF15" s="624"/>
      <c r="DG15" s="624"/>
      <c r="DH15" s="624"/>
      <c r="DI15" s="624"/>
      <c r="DJ15" s="624"/>
      <c r="DK15" s="624"/>
      <c r="DL15" s="624"/>
      <c r="DM15" s="624"/>
      <c r="DN15" s="624"/>
      <c r="DO15" s="624"/>
      <c r="DP15" s="625"/>
      <c r="DQ15" s="632">
        <v>1702662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109196</v>
      </c>
      <c r="S16" s="624"/>
      <c r="T16" s="624"/>
      <c r="U16" s="624"/>
      <c r="V16" s="624"/>
      <c r="W16" s="624"/>
      <c r="X16" s="624"/>
      <c r="Y16" s="625"/>
      <c r="Z16" s="626">
        <v>0.3</v>
      </c>
      <c r="AA16" s="626"/>
      <c r="AB16" s="626"/>
      <c r="AC16" s="626"/>
      <c r="AD16" s="627">
        <v>109196</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200425</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12881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218478</v>
      </c>
      <c r="S17" s="624"/>
      <c r="T17" s="624"/>
      <c r="U17" s="624"/>
      <c r="V17" s="624"/>
      <c r="W17" s="624"/>
      <c r="X17" s="624"/>
      <c r="Y17" s="625"/>
      <c r="Z17" s="626">
        <v>0.6</v>
      </c>
      <c r="AA17" s="626"/>
      <c r="AB17" s="626"/>
      <c r="AC17" s="626"/>
      <c r="AD17" s="627">
        <v>218478</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2805986</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2632556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32216</v>
      </c>
      <c r="S18" s="624"/>
      <c r="T18" s="624"/>
      <c r="U18" s="624"/>
      <c r="V18" s="624"/>
      <c r="W18" s="624"/>
      <c r="X18" s="624"/>
      <c r="Y18" s="625"/>
      <c r="Z18" s="626">
        <v>0.1</v>
      </c>
      <c r="AA18" s="626"/>
      <c r="AB18" s="626"/>
      <c r="AC18" s="626"/>
      <c r="AD18" s="627">
        <v>32216</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181072</v>
      </c>
      <c r="S19" s="624"/>
      <c r="T19" s="624"/>
      <c r="U19" s="624"/>
      <c r="V19" s="624"/>
      <c r="W19" s="624"/>
      <c r="X19" s="624"/>
      <c r="Y19" s="625"/>
      <c r="Z19" s="626">
        <v>0.5</v>
      </c>
      <c r="AA19" s="626"/>
      <c r="AB19" s="626"/>
      <c r="AC19" s="626"/>
      <c r="AD19" s="627">
        <v>181072</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6308</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5190</v>
      </c>
      <c r="S20" s="624"/>
      <c r="T20" s="624"/>
      <c r="U20" s="624"/>
      <c r="V20" s="624"/>
      <c r="W20" s="624"/>
      <c r="X20" s="624"/>
      <c r="Y20" s="625"/>
      <c r="Z20" s="626">
        <v>0</v>
      </c>
      <c r="AA20" s="626"/>
      <c r="AB20" s="626"/>
      <c r="AC20" s="626"/>
      <c r="AD20" s="627">
        <v>5190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6308</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34642455</v>
      </c>
      <c r="CS20" s="624"/>
      <c r="CT20" s="624"/>
      <c r="CU20" s="624"/>
      <c r="CV20" s="624"/>
      <c r="CW20" s="624"/>
      <c r="CX20" s="624"/>
      <c r="CY20" s="625"/>
      <c r="CZ20" s="626">
        <v>100</v>
      </c>
      <c r="DA20" s="626"/>
      <c r="DB20" s="626"/>
      <c r="DC20" s="626"/>
      <c r="DD20" s="632">
        <v>6022327</v>
      </c>
      <c r="DE20" s="624"/>
      <c r="DF20" s="624"/>
      <c r="DG20" s="624"/>
      <c r="DH20" s="624"/>
      <c r="DI20" s="624"/>
      <c r="DJ20" s="624"/>
      <c r="DK20" s="624"/>
      <c r="DL20" s="624"/>
      <c r="DM20" s="624"/>
      <c r="DN20" s="624"/>
      <c r="DO20" s="624"/>
      <c r="DP20" s="625"/>
      <c r="DQ20" s="632">
        <v>17738652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8550154</v>
      </c>
      <c r="S21" s="624"/>
      <c r="T21" s="624"/>
      <c r="U21" s="624"/>
      <c r="V21" s="624"/>
      <c r="W21" s="624"/>
      <c r="X21" s="624"/>
      <c r="Y21" s="625"/>
      <c r="Z21" s="626">
        <v>24.2</v>
      </c>
      <c r="AA21" s="626"/>
      <c r="AB21" s="626"/>
      <c r="AC21" s="626"/>
      <c r="AD21" s="627">
        <v>7373864</v>
      </c>
      <c r="AE21" s="627"/>
      <c r="AF21" s="627"/>
      <c r="AG21" s="627"/>
      <c r="AH21" s="627"/>
      <c r="AI21" s="627"/>
      <c r="AJ21" s="627"/>
      <c r="AK21" s="627"/>
      <c r="AL21" s="628">
        <v>48.9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6295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7373864</v>
      </c>
      <c r="S22" s="624"/>
      <c r="T22" s="624"/>
      <c r="U22" s="624"/>
      <c r="V22" s="624"/>
      <c r="W22" s="624"/>
      <c r="X22" s="624"/>
      <c r="Y22" s="625"/>
      <c r="Z22" s="626">
        <v>20.9</v>
      </c>
      <c r="AA22" s="626"/>
      <c r="AB22" s="626"/>
      <c r="AC22" s="626"/>
      <c r="AD22" s="627">
        <v>7373864</v>
      </c>
      <c r="AE22" s="627"/>
      <c r="AF22" s="627"/>
      <c r="AG22" s="627"/>
      <c r="AH22" s="627"/>
      <c r="AI22" s="627"/>
      <c r="AJ22" s="627"/>
      <c r="AK22" s="627"/>
      <c r="AL22" s="628">
        <v>48.9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1176290</v>
      </c>
      <c r="S23" s="624"/>
      <c r="T23" s="624"/>
      <c r="U23" s="624"/>
      <c r="V23" s="624"/>
      <c r="W23" s="624"/>
      <c r="X23" s="624"/>
      <c r="Y23" s="625"/>
      <c r="Z23" s="626">
        <v>3.3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13</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14082528</v>
      </c>
      <c r="CS24" s="613"/>
      <c r="CT24" s="613"/>
      <c r="CU24" s="613"/>
      <c r="CV24" s="613"/>
      <c r="CW24" s="613"/>
      <c r="CX24" s="613"/>
      <c r="CY24" s="614"/>
      <c r="CZ24" s="617">
        <v>40.700000000000003</v>
      </c>
      <c r="DA24" s="618"/>
      <c r="DB24" s="618"/>
      <c r="DC24" s="634"/>
      <c r="DD24" s="655">
        <v>8756491</v>
      </c>
      <c r="DE24" s="613"/>
      <c r="DF24" s="613"/>
      <c r="DG24" s="613"/>
      <c r="DH24" s="613"/>
      <c r="DI24" s="613"/>
      <c r="DJ24" s="613"/>
      <c r="DK24" s="614"/>
      <c r="DL24" s="655">
        <v>7858505</v>
      </c>
      <c r="DM24" s="613"/>
      <c r="DN24" s="613"/>
      <c r="DO24" s="613"/>
      <c r="DP24" s="613"/>
      <c r="DQ24" s="613"/>
      <c r="DR24" s="613"/>
      <c r="DS24" s="613"/>
      <c r="DT24" s="613"/>
      <c r="DU24" s="613"/>
      <c r="DV24" s="614"/>
      <c r="DW24" s="617">
        <v>51.9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16235308</v>
      </c>
      <c r="S25" s="624"/>
      <c r="T25" s="624"/>
      <c r="U25" s="624"/>
      <c r="V25" s="624"/>
      <c r="W25" s="624"/>
      <c r="X25" s="624"/>
      <c r="Y25" s="625"/>
      <c r="Z25" s="626">
        <v>46</v>
      </c>
      <c r="AA25" s="626"/>
      <c r="AB25" s="626"/>
      <c r="AC25" s="626"/>
      <c r="AD25" s="627">
        <v>15059005</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4314008</v>
      </c>
      <c r="CS25" s="644"/>
      <c r="CT25" s="644"/>
      <c r="CU25" s="644"/>
      <c r="CV25" s="644"/>
      <c r="CW25" s="644"/>
      <c r="CX25" s="644"/>
      <c r="CY25" s="645"/>
      <c r="CZ25" s="628">
        <v>12.5</v>
      </c>
      <c r="DA25" s="656"/>
      <c r="DB25" s="656"/>
      <c r="DC25" s="658"/>
      <c r="DD25" s="632">
        <v>3852944</v>
      </c>
      <c r="DE25" s="644"/>
      <c r="DF25" s="644"/>
      <c r="DG25" s="644"/>
      <c r="DH25" s="644"/>
      <c r="DI25" s="644"/>
      <c r="DJ25" s="644"/>
      <c r="DK25" s="645"/>
      <c r="DL25" s="632">
        <v>3622100</v>
      </c>
      <c r="DM25" s="644"/>
      <c r="DN25" s="644"/>
      <c r="DO25" s="644"/>
      <c r="DP25" s="644"/>
      <c r="DQ25" s="644"/>
      <c r="DR25" s="644"/>
      <c r="DS25" s="644"/>
      <c r="DT25" s="644"/>
      <c r="DU25" s="644"/>
      <c r="DV25" s="645"/>
      <c r="DW25" s="628">
        <v>23.9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4849</v>
      </c>
      <c r="S26" s="624"/>
      <c r="T26" s="624"/>
      <c r="U26" s="624"/>
      <c r="V26" s="624"/>
      <c r="W26" s="624"/>
      <c r="X26" s="624"/>
      <c r="Y26" s="625"/>
      <c r="Z26" s="626">
        <v>0</v>
      </c>
      <c r="AA26" s="626"/>
      <c r="AB26" s="626"/>
      <c r="AC26" s="626"/>
      <c r="AD26" s="627">
        <v>4849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2251905</v>
      </c>
      <c r="CS26" s="624"/>
      <c r="CT26" s="624"/>
      <c r="CU26" s="624"/>
      <c r="CV26" s="624"/>
      <c r="CW26" s="624"/>
      <c r="CX26" s="624"/>
      <c r="CY26" s="625"/>
      <c r="CZ26" s="628">
        <v>6.5</v>
      </c>
      <c r="DA26" s="656"/>
      <c r="DB26" s="656"/>
      <c r="DC26" s="658"/>
      <c r="DD26" s="632">
        <v>2083984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93191</v>
      </c>
      <c r="S27" s="624"/>
      <c r="T27" s="624"/>
      <c r="U27" s="624"/>
      <c r="V27" s="624"/>
      <c r="W27" s="624"/>
      <c r="X27" s="624"/>
      <c r="Y27" s="625"/>
      <c r="Z27" s="626">
        <v>0.3</v>
      </c>
      <c r="AA27" s="626"/>
      <c r="AB27" s="626"/>
      <c r="AC27" s="626"/>
      <c r="AD27" s="627">
        <v>699</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5699103</v>
      </c>
      <c r="BH27" s="624"/>
      <c r="BI27" s="624"/>
      <c r="BJ27" s="624"/>
      <c r="BK27" s="624"/>
      <c r="BL27" s="624"/>
      <c r="BM27" s="624"/>
      <c r="BN27" s="625"/>
      <c r="BO27" s="626">
        <v>100</v>
      </c>
      <c r="BP27" s="626"/>
      <c r="BQ27" s="626"/>
      <c r="BR27" s="626"/>
      <c r="BS27" s="627">
        <v>306036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6962534</v>
      </c>
      <c r="CS27" s="644"/>
      <c r="CT27" s="644"/>
      <c r="CU27" s="644"/>
      <c r="CV27" s="644"/>
      <c r="CW27" s="644"/>
      <c r="CX27" s="644"/>
      <c r="CY27" s="645"/>
      <c r="CZ27" s="628">
        <v>20.100000000000001</v>
      </c>
      <c r="DA27" s="656"/>
      <c r="DB27" s="656"/>
      <c r="DC27" s="658"/>
      <c r="DD27" s="632">
        <v>2270991</v>
      </c>
      <c r="DE27" s="644"/>
      <c r="DF27" s="644"/>
      <c r="DG27" s="644"/>
      <c r="DH27" s="644"/>
      <c r="DI27" s="644"/>
      <c r="DJ27" s="644"/>
      <c r="DK27" s="645"/>
      <c r="DL27" s="632">
        <v>1603849</v>
      </c>
      <c r="DM27" s="644"/>
      <c r="DN27" s="644"/>
      <c r="DO27" s="644"/>
      <c r="DP27" s="644"/>
      <c r="DQ27" s="644"/>
      <c r="DR27" s="644"/>
      <c r="DS27" s="644"/>
      <c r="DT27" s="644"/>
      <c r="DU27" s="644"/>
      <c r="DV27" s="645"/>
      <c r="DW27" s="628">
        <v>10.6</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150118</v>
      </c>
      <c r="S28" s="624"/>
      <c r="T28" s="624"/>
      <c r="U28" s="624"/>
      <c r="V28" s="624"/>
      <c r="W28" s="624"/>
      <c r="X28" s="624"/>
      <c r="Y28" s="625"/>
      <c r="Z28" s="626">
        <v>0.4</v>
      </c>
      <c r="AA28" s="626"/>
      <c r="AB28" s="626"/>
      <c r="AC28" s="626"/>
      <c r="AD28" s="627">
        <v>11302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2805986</v>
      </c>
      <c r="CS28" s="624"/>
      <c r="CT28" s="624"/>
      <c r="CU28" s="624"/>
      <c r="CV28" s="624"/>
      <c r="CW28" s="624"/>
      <c r="CX28" s="624"/>
      <c r="CY28" s="625"/>
      <c r="CZ28" s="628">
        <v>8.1</v>
      </c>
      <c r="DA28" s="656"/>
      <c r="DB28" s="656"/>
      <c r="DC28" s="658"/>
      <c r="DD28" s="632">
        <v>2632556</v>
      </c>
      <c r="DE28" s="624"/>
      <c r="DF28" s="624"/>
      <c r="DG28" s="624"/>
      <c r="DH28" s="624"/>
      <c r="DI28" s="624"/>
      <c r="DJ28" s="624"/>
      <c r="DK28" s="625"/>
      <c r="DL28" s="632">
        <v>2632556</v>
      </c>
      <c r="DM28" s="624"/>
      <c r="DN28" s="624"/>
      <c r="DO28" s="624"/>
      <c r="DP28" s="624"/>
      <c r="DQ28" s="624"/>
      <c r="DR28" s="624"/>
      <c r="DS28" s="624"/>
      <c r="DT28" s="624"/>
      <c r="DU28" s="624"/>
      <c r="DV28" s="625"/>
      <c r="DW28" s="628">
        <v>17.399999999999999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93648</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2804596</v>
      </c>
      <c r="CS29" s="644"/>
      <c r="CT29" s="644"/>
      <c r="CU29" s="644"/>
      <c r="CV29" s="644"/>
      <c r="CW29" s="644"/>
      <c r="CX29" s="644"/>
      <c r="CY29" s="645"/>
      <c r="CZ29" s="628">
        <v>8.1</v>
      </c>
      <c r="DA29" s="656"/>
      <c r="DB29" s="656"/>
      <c r="DC29" s="658"/>
      <c r="DD29" s="632">
        <v>2631166</v>
      </c>
      <c r="DE29" s="644"/>
      <c r="DF29" s="644"/>
      <c r="DG29" s="644"/>
      <c r="DH29" s="644"/>
      <c r="DI29" s="644"/>
      <c r="DJ29" s="644"/>
      <c r="DK29" s="645"/>
      <c r="DL29" s="632">
        <v>2631166</v>
      </c>
      <c r="DM29" s="644"/>
      <c r="DN29" s="644"/>
      <c r="DO29" s="644"/>
      <c r="DP29" s="644"/>
      <c r="DQ29" s="644"/>
      <c r="DR29" s="644"/>
      <c r="DS29" s="644"/>
      <c r="DT29" s="644"/>
      <c r="DU29" s="644"/>
      <c r="DV29" s="645"/>
      <c r="DW29" s="628">
        <v>17.399999999999999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5161546</v>
      </c>
      <c r="S30" s="624"/>
      <c r="T30" s="624"/>
      <c r="U30" s="624"/>
      <c r="V30" s="624"/>
      <c r="W30" s="624"/>
      <c r="X30" s="624"/>
      <c r="Y30" s="625"/>
      <c r="Z30" s="626">
        <v>14.6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2689358</v>
      </c>
      <c r="CS30" s="624"/>
      <c r="CT30" s="624"/>
      <c r="CU30" s="624"/>
      <c r="CV30" s="624"/>
      <c r="CW30" s="624"/>
      <c r="CX30" s="624"/>
      <c r="CY30" s="625"/>
      <c r="CZ30" s="628">
        <v>7.8</v>
      </c>
      <c r="DA30" s="656"/>
      <c r="DB30" s="656"/>
      <c r="DC30" s="658"/>
      <c r="DD30" s="632">
        <v>2521944</v>
      </c>
      <c r="DE30" s="624"/>
      <c r="DF30" s="624"/>
      <c r="DG30" s="624"/>
      <c r="DH30" s="624"/>
      <c r="DI30" s="624"/>
      <c r="DJ30" s="624"/>
      <c r="DK30" s="625"/>
      <c r="DL30" s="632">
        <v>2521944</v>
      </c>
      <c r="DM30" s="624"/>
      <c r="DN30" s="624"/>
      <c r="DO30" s="624"/>
      <c r="DP30" s="624"/>
      <c r="DQ30" s="624"/>
      <c r="DR30" s="624"/>
      <c r="DS30" s="624"/>
      <c r="DT30" s="624"/>
      <c r="DU30" s="624"/>
      <c r="DV30" s="625"/>
      <c r="DW30" s="628">
        <v>16.7</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97.7</v>
      </c>
      <c r="BN31" s="667"/>
      <c r="BO31" s="667"/>
      <c r="BP31" s="667"/>
      <c r="BQ31" s="668"/>
      <c r="BR31" s="670">
        <v>99.3</v>
      </c>
      <c r="BS31" s="667"/>
      <c r="BT31" s="667"/>
      <c r="BU31" s="667"/>
      <c r="BV31" s="667"/>
      <c r="BW31" s="667"/>
      <c r="BX31" s="618">
        <v>97.4</v>
      </c>
      <c r="BY31" s="667"/>
      <c r="BZ31" s="667"/>
      <c r="CA31" s="667"/>
      <c r="CB31" s="668"/>
      <c r="CD31" s="663"/>
      <c r="CE31" s="664"/>
      <c r="CF31" s="620" t="s">
        <v>300</v>
      </c>
      <c r="CG31" s="621"/>
      <c r="CH31" s="621"/>
      <c r="CI31" s="621"/>
      <c r="CJ31" s="621"/>
      <c r="CK31" s="621"/>
      <c r="CL31" s="621"/>
      <c r="CM31" s="621"/>
      <c r="CN31" s="621"/>
      <c r="CO31" s="621"/>
      <c r="CP31" s="621"/>
      <c r="CQ31" s="622"/>
      <c r="CR31" s="623">
        <v>115238</v>
      </c>
      <c r="CS31" s="644"/>
      <c r="CT31" s="644"/>
      <c r="CU31" s="644"/>
      <c r="CV31" s="644"/>
      <c r="CW31" s="644"/>
      <c r="CX31" s="644"/>
      <c r="CY31" s="645"/>
      <c r="CZ31" s="628">
        <v>0.3</v>
      </c>
      <c r="DA31" s="656"/>
      <c r="DB31" s="656"/>
      <c r="DC31" s="658"/>
      <c r="DD31" s="632">
        <v>109222</v>
      </c>
      <c r="DE31" s="644"/>
      <c r="DF31" s="644"/>
      <c r="DG31" s="644"/>
      <c r="DH31" s="644"/>
      <c r="DI31" s="644"/>
      <c r="DJ31" s="644"/>
      <c r="DK31" s="645"/>
      <c r="DL31" s="632">
        <v>109222</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2863705</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44"/>
      <c r="BI32" s="644"/>
      <c r="BJ32" s="644"/>
      <c r="BK32" s="644"/>
      <c r="BL32" s="644"/>
      <c r="BM32" s="629">
        <v>98.8</v>
      </c>
      <c r="BN32" s="644"/>
      <c r="BO32" s="644"/>
      <c r="BP32" s="644"/>
      <c r="BQ32" s="669"/>
      <c r="BR32" s="680">
        <v>99.3</v>
      </c>
      <c r="BS32" s="644"/>
      <c r="BT32" s="644"/>
      <c r="BU32" s="644"/>
      <c r="BV32" s="644"/>
      <c r="BW32" s="644"/>
      <c r="BX32" s="629">
        <v>98.7</v>
      </c>
      <c r="BY32" s="644"/>
      <c r="BZ32" s="644"/>
      <c r="CA32" s="644"/>
      <c r="CB32" s="669"/>
      <c r="CD32" s="665"/>
      <c r="CE32" s="666"/>
      <c r="CF32" s="620" t="s">
        <v>304</v>
      </c>
      <c r="CG32" s="621"/>
      <c r="CH32" s="621"/>
      <c r="CI32" s="621"/>
      <c r="CJ32" s="621"/>
      <c r="CK32" s="621"/>
      <c r="CL32" s="621"/>
      <c r="CM32" s="621"/>
      <c r="CN32" s="621"/>
      <c r="CO32" s="621"/>
      <c r="CP32" s="621"/>
      <c r="CQ32" s="622"/>
      <c r="CR32" s="623">
        <v>1390</v>
      </c>
      <c r="CS32" s="624"/>
      <c r="CT32" s="624"/>
      <c r="CU32" s="624"/>
      <c r="CV32" s="624"/>
      <c r="CW32" s="624"/>
      <c r="CX32" s="624"/>
      <c r="CY32" s="625"/>
      <c r="CZ32" s="628">
        <v>0</v>
      </c>
      <c r="DA32" s="656"/>
      <c r="DB32" s="656"/>
      <c r="DC32" s="658"/>
      <c r="DD32" s="632">
        <v>1390</v>
      </c>
      <c r="DE32" s="624"/>
      <c r="DF32" s="624"/>
      <c r="DG32" s="624"/>
      <c r="DH32" s="624"/>
      <c r="DI32" s="624"/>
      <c r="DJ32" s="624"/>
      <c r="DK32" s="625"/>
      <c r="DL32" s="632">
        <v>1390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70939</v>
      </c>
      <c r="S33" s="624"/>
      <c r="T33" s="624"/>
      <c r="U33" s="624"/>
      <c r="V33" s="624"/>
      <c r="W33" s="624"/>
      <c r="X33" s="624"/>
      <c r="Y33" s="625"/>
      <c r="Z33" s="626">
        <v>0.2</v>
      </c>
      <c r="AA33" s="626"/>
      <c r="AB33" s="626"/>
      <c r="AC33" s="626"/>
      <c r="AD33" s="627">
        <v>532</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96.6</v>
      </c>
      <c r="BN33" s="682"/>
      <c r="BO33" s="682"/>
      <c r="BP33" s="682"/>
      <c r="BQ33" s="684"/>
      <c r="BR33" s="681">
        <v>99.1</v>
      </c>
      <c r="BS33" s="682"/>
      <c r="BT33" s="682"/>
      <c r="BU33" s="682"/>
      <c r="BV33" s="682"/>
      <c r="BW33" s="682"/>
      <c r="BX33" s="683">
        <v>96</v>
      </c>
      <c r="BY33" s="682"/>
      <c r="BZ33" s="682"/>
      <c r="CA33" s="682"/>
      <c r="CB33" s="684"/>
      <c r="CD33" s="620" t="s">
        <v>307</v>
      </c>
      <c r="CE33" s="621"/>
      <c r="CF33" s="621"/>
      <c r="CG33" s="621"/>
      <c r="CH33" s="621"/>
      <c r="CI33" s="621"/>
      <c r="CJ33" s="621"/>
      <c r="CK33" s="621"/>
      <c r="CL33" s="621"/>
      <c r="CM33" s="621"/>
      <c r="CN33" s="621"/>
      <c r="CO33" s="621"/>
      <c r="CP33" s="621"/>
      <c r="CQ33" s="622"/>
      <c r="CR33" s="623">
        <v>14337175</v>
      </c>
      <c r="CS33" s="644"/>
      <c r="CT33" s="644"/>
      <c r="CU33" s="644"/>
      <c r="CV33" s="644"/>
      <c r="CW33" s="644"/>
      <c r="CX33" s="644"/>
      <c r="CY33" s="645"/>
      <c r="CZ33" s="628">
        <v>41.4</v>
      </c>
      <c r="DA33" s="656"/>
      <c r="DB33" s="656"/>
      <c r="DC33" s="658"/>
      <c r="DD33" s="632">
        <v>8479459</v>
      </c>
      <c r="DE33" s="644"/>
      <c r="DF33" s="644"/>
      <c r="DG33" s="644"/>
      <c r="DH33" s="644"/>
      <c r="DI33" s="644"/>
      <c r="DJ33" s="644"/>
      <c r="DK33" s="645"/>
      <c r="DL33" s="632">
        <v>6312976</v>
      </c>
      <c r="DM33" s="644"/>
      <c r="DN33" s="644"/>
      <c r="DO33" s="644"/>
      <c r="DP33" s="644"/>
      <c r="DQ33" s="644"/>
      <c r="DR33" s="644"/>
      <c r="DS33" s="644"/>
      <c r="DT33" s="644"/>
      <c r="DU33" s="644"/>
      <c r="DV33" s="645"/>
      <c r="DW33" s="628">
        <v>41.7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731767</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4268967</v>
      </c>
      <c r="CS34" s="624"/>
      <c r="CT34" s="624"/>
      <c r="CU34" s="624"/>
      <c r="CV34" s="624"/>
      <c r="CW34" s="624"/>
      <c r="CX34" s="624"/>
      <c r="CY34" s="625"/>
      <c r="CZ34" s="628">
        <v>12.3</v>
      </c>
      <c r="DA34" s="656"/>
      <c r="DB34" s="656"/>
      <c r="DC34" s="658"/>
      <c r="DD34" s="632">
        <v>2656997</v>
      </c>
      <c r="DE34" s="624"/>
      <c r="DF34" s="624"/>
      <c r="DG34" s="624"/>
      <c r="DH34" s="624"/>
      <c r="DI34" s="624"/>
      <c r="DJ34" s="624"/>
      <c r="DK34" s="625"/>
      <c r="DL34" s="632">
        <v>2126159</v>
      </c>
      <c r="DM34" s="624"/>
      <c r="DN34" s="624"/>
      <c r="DO34" s="624"/>
      <c r="DP34" s="624"/>
      <c r="DQ34" s="624"/>
      <c r="DR34" s="624"/>
      <c r="DS34" s="624"/>
      <c r="DT34" s="624"/>
      <c r="DU34" s="624"/>
      <c r="DV34" s="625"/>
      <c r="DW34" s="628">
        <v>14.1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1387674</v>
      </c>
      <c r="S35" s="624"/>
      <c r="T35" s="624"/>
      <c r="U35" s="624"/>
      <c r="V35" s="624"/>
      <c r="W35" s="624"/>
      <c r="X35" s="624"/>
      <c r="Y35" s="625"/>
      <c r="Z35" s="626">
        <v>3.9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221952</v>
      </c>
      <c r="CS35" s="644"/>
      <c r="CT35" s="644"/>
      <c r="CU35" s="644"/>
      <c r="CV35" s="644"/>
      <c r="CW35" s="644"/>
      <c r="CX35" s="644"/>
      <c r="CY35" s="645"/>
      <c r="CZ35" s="628">
        <v>0.6</v>
      </c>
      <c r="DA35" s="656"/>
      <c r="DB35" s="656"/>
      <c r="DC35" s="658"/>
      <c r="DD35" s="632">
        <v>178418</v>
      </c>
      <c r="DE35" s="644"/>
      <c r="DF35" s="644"/>
      <c r="DG35" s="644"/>
      <c r="DH35" s="644"/>
      <c r="DI35" s="644"/>
      <c r="DJ35" s="644"/>
      <c r="DK35" s="645"/>
      <c r="DL35" s="632">
        <v>168400</v>
      </c>
      <c r="DM35" s="644"/>
      <c r="DN35" s="644"/>
      <c r="DO35" s="644"/>
      <c r="DP35" s="644"/>
      <c r="DQ35" s="644"/>
      <c r="DR35" s="644"/>
      <c r="DS35" s="644"/>
      <c r="DT35" s="644"/>
      <c r="DU35" s="644"/>
      <c r="DV35" s="645"/>
      <c r="DW35" s="628">
        <v>1.1000000000000001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811381</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3157979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9368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3816677</v>
      </c>
      <c r="CS36" s="624"/>
      <c r="CT36" s="624"/>
      <c r="CU36" s="624"/>
      <c r="CV36" s="624"/>
      <c r="CW36" s="624"/>
      <c r="CX36" s="624"/>
      <c r="CY36" s="625"/>
      <c r="CZ36" s="628">
        <v>11</v>
      </c>
      <c r="DA36" s="656"/>
      <c r="DB36" s="656"/>
      <c r="DC36" s="658"/>
      <c r="DD36" s="632">
        <v>3253140</v>
      </c>
      <c r="DE36" s="624"/>
      <c r="DF36" s="624"/>
      <c r="DG36" s="624"/>
      <c r="DH36" s="624"/>
      <c r="DI36" s="624"/>
      <c r="DJ36" s="624"/>
      <c r="DK36" s="625"/>
      <c r="DL36" s="632">
        <v>2296650</v>
      </c>
      <c r="DM36" s="624"/>
      <c r="DN36" s="624"/>
      <c r="DO36" s="624"/>
      <c r="DP36" s="624"/>
      <c r="DQ36" s="624"/>
      <c r="DR36" s="624"/>
      <c r="DS36" s="624"/>
      <c r="DT36" s="624"/>
      <c r="DU36" s="624"/>
      <c r="DV36" s="625"/>
      <c r="DW36" s="628">
        <v>15.2</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3353628</v>
      </c>
      <c r="S37" s="624"/>
      <c r="T37" s="624"/>
      <c r="U37" s="624"/>
      <c r="V37" s="624"/>
      <c r="W37" s="624"/>
      <c r="X37" s="624"/>
      <c r="Y37" s="625"/>
      <c r="Z37" s="626">
        <v>9.5</v>
      </c>
      <c r="AA37" s="626"/>
      <c r="AB37" s="626"/>
      <c r="AC37" s="626"/>
      <c r="AD37" s="627">
        <v>9553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552785</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-69058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1333361</v>
      </c>
      <c r="CS37" s="644"/>
      <c r="CT37" s="644"/>
      <c r="CU37" s="644"/>
      <c r="CV37" s="644"/>
      <c r="CW37" s="644"/>
      <c r="CX37" s="644"/>
      <c r="CY37" s="645"/>
      <c r="CZ37" s="628">
        <v>3.8</v>
      </c>
      <c r="DA37" s="656"/>
      <c r="DB37" s="656"/>
      <c r="DC37" s="658"/>
      <c r="DD37" s="632">
        <v>1333295</v>
      </c>
      <c r="DE37" s="644"/>
      <c r="DF37" s="644"/>
      <c r="DG37" s="644"/>
      <c r="DH37" s="644"/>
      <c r="DI37" s="644"/>
      <c r="DJ37" s="644"/>
      <c r="DK37" s="645"/>
      <c r="DL37" s="632">
        <v>1321189</v>
      </c>
      <c r="DM37" s="644"/>
      <c r="DN37" s="644"/>
      <c r="DO37" s="644"/>
      <c r="DP37" s="644"/>
      <c r="DQ37" s="644"/>
      <c r="DR37" s="644"/>
      <c r="DS37" s="644"/>
      <c r="DT37" s="644"/>
      <c r="DU37" s="644"/>
      <c r="DV37" s="645"/>
      <c r="DW37" s="628">
        <v>8.6999999999999993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4334321</v>
      </c>
      <c r="S38" s="624"/>
      <c r="T38" s="624"/>
      <c r="U38" s="624"/>
      <c r="V38" s="624"/>
      <c r="W38" s="624"/>
      <c r="X38" s="624"/>
      <c r="Y38" s="625"/>
      <c r="Z38" s="626">
        <v>12.3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359886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6056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2179360</v>
      </c>
      <c r="CS38" s="624"/>
      <c r="CT38" s="624"/>
      <c r="CU38" s="624"/>
      <c r="CV38" s="624"/>
      <c r="CW38" s="624"/>
      <c r="CX38" s="624"/>
      <c r="CY38" s="625"/>
      <c r="CZ38" s="628">
        <v>6.3</v>
      </c>
      <c r="DA38" s="656"/>
      <c r="DB38" s="656"/>
      <c r="DC38" s="658"/>
      <c r="DD38" s="632">
        <v>1813038</v>
      </c>
      <c r="DE38" s="624"/>
      <c r="DF38" s="624"/>
      <c r="DG38" s="624"/>
      <c r="DH38" s="624"/>
      <c r="DI38" s="624"/>
      <c r="DJ38" s="624"/>
      <c r="DK38" s="625"/>
      <c r="DL38" s="632">
        <v>1721767</v>
      </c>
      <c r="DM38" s="624"/>
      <c r="DN38" s="624"/>
      <c r="DO38" s="624"/>
      <c r="DP38" s="624"/>
      <c r="DQ38" s="624"/>
      <c r="DR38" s="624"/>
      <c r="DS38" s="624"/>
      <c r="DT38" s="624"/>
      <c r="DU38" s="624"/>
      <c r="DV38" s="625"/>
      <c r="DW38" s="628">
        <v>11.4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58164</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8763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1152188</v>
      </c>
      <c r="CS39" s="644"/>
      <c r="CT39" s="644"/>
      <c r="CU39" s="644"/>
      <c r="CV39" s="644"/>
      <c r="CW39" s="644"/>
      <c r="CX39" s="644"/>
      <c r="CY39" s="645"/>
      <c r="CZ39" s="628">
        <v>3.3</v>
      </c>
      <c r="DA39" s="656"/>
      <c r="DB39" s="656"/>
      <c r="DC39" s="658"/>
      <c r="DD39" s="632">
        <v>415837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42321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7784</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2698031</v>
      </c>
      <c r="CS40" s="624"/>
      <c r="CT40" s="624"/>
      <c r="CU40" s="624"/>
      <c r="CV40" s="624"/>
      <c r="CW40" s="624"/>
      <c r="CX40" s="624"/>
      <c r="CY40" s="625"/>
      <c r="CZ40" s="628">
        <v>7.8</v>
      </c>
      <c r="DA40" s="656"/>
      <c r="DB40" s="656"/>
      <c r="DC40" s="658"/>
      <c r="DD40" s="632">
        <v>162029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35292075</v>
      </c>
      <c r="S41" s="696"/>
      <c r="T41" s="696"/>
      <c r="U41" s="696"/>
      <c r="V41" s="696"/>
      <c r="W41" s="696"/>
      <c r="X41" s="696"/>
      <c r="Y41" s="700"/>
      <c r="Z41" s="701">
        <v>100</v>
      </c>
      <c r="AA41" s="701"/>
      <c r="AB41" s="701"/>
      <c r="AC41" s="701"/>
      <c r="AD41" s="702">
        <v>15085940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465530</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323</v>
      </c>
      <c r="AR42" s="693"/>
      <c r="AS42" s="693"/>
      <c r="AT42" s="693"/>
      <c r="AU42" s="693"/>
      <c r="AV42" s="693"/>
      <c r="AW42" s="693"/>
      <c r="AX42" s="693"/>
      <c r="AY42" s="694"/>
      <c r="AZ42" s="695">
        <v>1713830</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379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6222752</v>
      </c>
      <c r="CS42" s="644"/>
      <c r="CT42" s="644"/>
      <c r="CU42" s="644"/>
      <c r="CV42" s="644"/>
      <c r="CW42" s="644"/>
      <c r="CX42" s="644"/>
      <c r="CY42" s="645"/>
      <c r="CZ42" s="628">
        <v>18</v>
      </c>
      <c r="DA42" s="656"/>
      <c r="DB42" s="656"/>
      <c r="DC42" s="658"/>
      <c r="DD42" s="632">
        <v>502702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128052</v>
      </c>
      <c r="CS43" s="644"/>
      <c r="CT43" s="644"/>
      <c r="CU43" s="644"/>
      <c r="CV43" s="644"/>
      <c r="CW43" s="644"/>
      <c r="CX43" s="644"/>
      <c r="CY43" s="645"/>
      <c r="CZ43" s="628">
        <v>0.4</v>
      </c>
      <c r="DA43" s="656"/>
      <c r="DB43" s="656"/>
      <c r="DC43" s="658"/>
      <c r="DD43" s="632">
        <v>110712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6022327</v>
      </c>
      <c r="CS44" s="624"/>
      <c r="CT44" s="624"/>
      <c r="CU44" s="624"/>
      <c r="CV44" s="624"/>
      <c r="CW44" s="624"/>
      <c r="CX44" s="624"/>
      <c r="CY44" s="625"/>
      <c r="CZ44" s="628">
        <v>17.399999999999999</v>
      </c>
      <c r="DA44" s="629"/>
      <c r="DB44" s="629"/>
      <c r="DC44" s="635"/>
      <c r="DD44" s="632">
        <v>489821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1273473</v>
      </c>
      <c r="CS45" s="644"/>
      <c r="CT45" s="644"/>
      <c r="CU45" s="644"/>
      <c r="CV45" s="644"/>
      <c r="CW45" s="644"/>
      <c r="CX45" s="644"/>
      <c r="CY45" s="645"/>
      <c r="CZ45" s="628">
        <v>3.7</v>
      </c>
      <c r="DA45" s="656"/>
      <c r="DB45" s="656"/>
      <c r="DC45" s="658"/>
      <c r="DD45" s="632">
        <v>51134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4696598</v>
      </c>
      <c r="CS46" s="624"/>
      <c r="CT46" s="624"/>
      <c r="CU46" s="624"/>
      <c r="CV46" s="624"/>
      <c r="CW46" s="624"/>
      <c r="CX46" s="624"/>
      <c r="CY46" s="625"/>
      <c r="CZ46" s="628">
        <v>13.6</v>
      </c>
      <c r="DA46" s="629"/>
      <c r="DB46" s="629"/>
      <c r="DC46" s="635"/>
      <c r="DD46" s="632">
        <v>436523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200425</v>
      </c>
      <c r="CS47" s="644"/>
      <c r="CT47" s="644"/>
      <c r="CU47" s="644"/>
      <c r="CV47" s="644"/>
      <c r="CW47" s="644"/>
      <c r="CX47" s="644"/>
      <c r="CY47" s="645"/>
      <c r="CZ47" s="628">
        <v>0.6</v>
      </c>
      <c r="DA47" s="656"/>
      <c r="DB47" s="656"/>
      <c r="DC47" s="658"/>
      <c r="DD47" s="632">
        <v>12881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34642455</v>
      </c>
      <c r="CS49" s="682"/>
      <c r="CT49" s="682"/>
      <c r="CU49" s="682"/>
      <c r="CV49" s="682"/>
      <c r="CW49" s="682"/>
      <c r="CX49" s="682"/>
      <c r="CY49" s="711"/>
      <c r="CZ49" s="703">
        <v>100</v>
      </c>
      <c r="DA49" s="712"/>
      <c r="DB49" s="712"/>
      <c r="DC49" s="713"/>
      <c r="DD49" s="714">
        <v>17738652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bFgm0P8etO25UbtVgm35V/fAAqX3+qKvN/B5P8X02uazD+CeycvxEfj97Zf7GwyX8Y7r2InUWOT6h9u/tyl/A==" saltValue="mDav7lXb6DoPVEmqxNyH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35292</v>
      </c>
      <c r="R7" s="753"/>
      <c r="S7" s="753"/>
      <c r="T7" s="753"/>
      <c r="U7" s="753"/>
      <c r="V7" s="753">
        <v>34642</v>
      </c>
      <c r="W7" s="753"/>
      <c r="X7" s="753"/>
      <c r="Y7" s="753"/>
      <c r="Z7" s="753"/>
      <c r="AA7" s="753">
        <v>650</v>
      </c>
      <c r="AB7" s="753"/>
      <c r="AC7" s="753"/>
      <c r="AD7" s="753"/>
      <c r="AE7" s="754"/>
      <c r="AF7" s="755">
        <v>500</v>
      </c>
      <c r="AG7" s="756"/>
      <c r="AH7" s="756"/>
      <c r="AI7" s="756"/>
      <c r="AJ7" s="757"/>
      <c r="AK7" s="758">
        <v>1388</v>
      </c>
      <c r="AL7" s="759"/>
      <c r="AM7" s="759"/>
      <c r="AN7" s="759"/>
      <c r="AO7" s="759"/>
      <c r="AP7" s="759">
        <v>29590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-2</v>
      </c>
      <c r="CI7" s="744"/>
      <c r="CJ7" s="744"/>
      <c r="CK7" s="744"/>
      <c r="CL7" s="745"/>
      <c r="CM7" s="743">
        <v>13</v>
      </c>
      <c r="CN7" s="744"/>
      <c r="CO7" s="744"/>
      <c r="CP7" s="744"/>
      <c r="CQ7" s="745"/>
      <c r="CR7" s="743">
        <v>9</v>
      </c>
      <c r="CS7" s="744"/>
      <c r="CT7" s="744"/>
      <c r="CU7" s="744"/>
      <c r="CV7" s="745"/>
      <c r="CW7" s="743" t="s">
        <v>549</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15">
      <c r="A8" s="226">
        <v>2</v>
      </c>
      <c r="B8" s="780" t="s">
        <v>548</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t="s">
        <v>549</v>
      </c>
      <c r="AB8" s="784"/>
      <c r="AC8" s="784"/>
      <c r="AD8" s="784"/>
      <c r="AE8" s="785"/>
      <c r="AF8" s="786" t="s">
        <v>122</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500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4518</v>
      </c>
      <c r="R28" s="823"/>
      <c r="S28" s="823"/>
      <c r="T28" s="823"/>
      <c r="U28" s="823"/>
      <c r="V28" s="823">
        <v>4508</v>
      </c>
      <c r="W28" s="823"/>
      <c r="X28" s="823"/>
      <c r="Y28" s="823"/>
      <c r="Z28" s="823"/>
      <c r="AA28" s="823">
        <v>9</v>
      </c>
      <c r="AB28" s="823"/>
      <c r="AC28" s="823"/>
      <c r="AD28" s="823"/>
      <c r="AE28" s="824"/>
      <c r="AF28" s="825">
        <v>9</v>
      </c>
      <c r="AG28" s="823"/>
      <c r="AH28" s="823"/>
      <c r="AI28" s="823"/>
      <c r="AJ28" s="826"/>
      <c r="AK28" s="827">
        <v>387</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5524</v>
      </c>
      <c r="R29" s="784"/>
      <c r="S29" s="784"/>
      <c r="T29" s="784"/>
      <c r="U29" s="784"/>
      <c r="V29" s="784">
        <v>5352</v>
      </c>
      <c r="W29" s="784"/>
      <c r="X29" s="784"/>
      <c r="Y29" s="784"/>
      <c r="Z29" s="784"/>
      <c r="AA29" s="784">
        <v>172</v>
      </c>
      <c r="AB29" s="784"/>
      <c r="AC29" s="784"/>
      <c r="AD29" s="784"/>
      <c r="AE29" s="785"/>
      <c r="AF29" s="786">
        <v>172</v>
      </c>
      <c r="AG29" s="787"/>
      <c r="AH29" s="787"/>
      <c r="AI29" s="787"/>
      <c r="AJ29" s="788"/>
      <c r="AK29" s="834">
        <v>750</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838</v>
      </c>
      <c r="R30" s="784"/>
      <c r="S30" s="784"/>
      <c r="T30" s="784"/>
      <c r="U30" s="784"/>
      <c r="V30" s="784">
        <v>833</v>
      </c>
      <c r="W30" s="784"/>
      <c r="X30" s="784"/>
      <c r="Y30" s="784"/>
      <c r="Z30" s="784"/>
      <c r="AA30" s="784">
        <v>5</v>
      </c>
      <c r="AB30" s="784"/>
      <c r="AC30" s="784"/>
      <c r="AD30" s="784"/>
      <c r="AE30" s="785"/>
      <c r="AF30" s="786">
        <v>5</v>
      </c>
      <c r="AG30" s="787"/>
      <c r="AH30" s="787"/>
      <c r="AI30" s="787"/>
      <c r="AJ30" s="788"/>
      <c r="AK30" s="834">
        <v>206</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10</v>
      </c>
      <c r="R31" s="784"/>
      <c r="S31" s="784"/>
      <c r="T31" s="784"/>
      <c r="U31" s="784"/>
      <c r="V31" s="784">
        <v>10</v>
      </c>
      <c r="W31" s="784"/>
      <c r="X31" s="784"/>
      <c r="Y31" s="784"/>
      <c r="Z31" s="784"/>
      <c r="AA31" s="784">
        <v>0</v>
      </c>
      <c r="AB31" s="784"/>
      <c r="AC31" s="784"/>
      <c r="AD31" s="784"/>
      <c r="AE31" s="785"/>
      <c r="AF31" s="786">
        <v>0</v>
      </c>
      <c r="AG31" s="787"/>
      <c r="AH31" s="787"/>
      <c r="AI31" s="787"/>
      <c r="AJ31" s="788"/>
      <c r="AK31" s="834" t="s">
        <v>549</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391</v>
      </c>
      <c r="C32" s="781"/>
      <c r="D32" s="781"/>
      <c r="E32" s="781"/>
      <c r="F32" s="781"/>
      <c r="G32" s="781"/>
      <c r="H32" s="781"/>
      <c r="I32" s="781"/>
      <c r="J32" s="781"/>
      <c r="K32" s="781"/>
      <c r="L32" s="781"/>
      <c r="M32" s="781"/>
      <c r="N32" s="781"/>
      <c r="O32" s="781"/>
      <c r="P32" s="782"/>
      <c r="Q32" s="783">
        <v>803</v>
      </c>
      <c r="R32" s="784"/>
      <c r="S32" s="784"/>
      <c r="T32" s="784"/>
      <c r="U32" s="784"/>
      <c r="V32" s="784">
        <v>715</v>
      </c>
      <c r="W32" s="784"/>
      <c r="X32" s="784"/>
      <c r="Y32" s="784"/>
      <c r="Z32" s="784"/>
      <c r="AA32" s="784">
        <v>87</v>
      </c>
      <c r="AB32" s="784"/>
      <c r="AC32" s="784"/>
      <c r="AD32" s="784"/>
      <c r="AE32" s="785"/>
      <c r="AF32" s="786">
        <v>1003</v>
      </c>
      <c r="AG32" s="787"/>
      <c r="AH32" s="787"/>
      <c r="AI32" s="787"/>
      <c r="AJ32" s="788"/>
      <c r="AK32" s="834">
        <v>76</v>
      </c>
      <c r="AL32" s="830"/>
      <c r="AM32" s="830"/>
      <c r="AN32" s="830"/>
      <c r="AO32" s="830"/>
      <c r="AP32" s="830">
        <v>2836</v>
      </c>
      <c r="AQ32" s="830"/>
      <c r="AR32" s="830"/>
      <c r="AS32" s="830"/>
      <c r="AT32" s="830"/>
      <c r="AU32" s="830">
        <v>584</v>
      </c>
      <c r="AV32" s="830"/>
      <c r="AW32" s="830"/>
      <c r="AX32" s="830"/>
      <c r="AY32" s="830"/>
      <c r="AZ32" s="831" t="s">
        <v>549</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2224</v>
      </c>
      <c r="R33" s="784"/>
      <c r="S33" s="784"/>
      <c r="T33" s="784"/>
      <c r="U33" s="784"/>
      <c r="V33" s="784">
        <v>2224</v>
      </c>
      <c r="W33" s="784"/>
      <c r="X33" s="784"/>
      <c r="Y33" s="784"/>
      <c r="Z33" s="784"/>
      <c r="AA33" s="784">
        <v>0</v>
      </c>
      <c r="AB33" s="784"/>
      <c r="AC33" s="784"/>
      <c r="AD33" s="784"/>
      <c r="AE33" s="785"/>
      <c r="AF33" s="786">
        <v>33</v>
      </c>
      <c r="AG33" s="787"/>
      <c r="AH33" s="787"/>
      <c r="AI33" s="787"/>
      <c r="AJ33" s="788"/>
      <c r="AK33" s="834">
        <v>971</v>
      </c>
      <c r="AL33" s="830"/>
      <c r="AM33" s="830"/>
      <c r="AN33" s="830"/>
      <c r="AO33" s="830"/>
      <c r="AP33" s="830">
        <v>15889</v>
      </c>
      <c r="AQ33" s="830"/>
      <c r="AR33" s="830"/>
      <c r="AS33" s="830"/>
      <c r="AT33" s="830"/>
      <c r="AU33" s="830">
        <v>8628</v>
      </c>
      <c r="AV33" s="830"/>
      <c r="AW33" s="830"/>
      <c r="AX33" s="830"/>
      <c r="AY33" s="830"/>
      <c r="AZ33" s="831" t="s">
        <v>549</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394</v>
      </c>
      <c r="C34" s="781"/>
      <c r="D34" s="781"/>
      <c r="E34" s="781"/>
      <c r="F34" s="781"/>
      <c r="G34" s="781"/>
      <c r="H34" s="781"/>
      <c r="I34" s="781"/>
      <c r="J34" s="781"/>
      <c r="K34" s="781"/>
      <c r="L34" s="781"/>
      <c r="M34" s="781"/>
      <c r="N34" s="781"/>
      <c r="O34" s="781"/>
      <c r="P34" s="782"/>
      <c r="Q34" s="783">
        <v>6</v>
      </c>
      <c r="R34" s="784"/>
      <c r="S34" s="784"/>
      <c r="T34" s="784"/>
      <c r="U34" s="784"/>
      <c r="V34" s="784">
        <v>5</v>
      </c>
      <c r="W34" s="784"/>
      <c r="X34" s="784"/>
      <c r="Y34" s="784"/>
      <c r="Z34" s="784"/>
      <c r="AA34" s="784">
        <v>0</v>
      </c>
      <c r="AB34" s="784"/>
      <c r="AC34" s="784"/>
      <c r="AD34" s="784"/>
      <c r="AE34" s="785"/>
      <c r="AF34" s="786">
        <v>0</v>
      </c>
      <c r="AG34" s="787"/>
      <c r="AH34" s="787"/>
      <c r="AI34" s="787"/>
      <c r="AJ34" s="788"/>
      <c r="AK34" s="834" t="s">
        <v>549</v>
      </c>
      <c r="AL34" s="830"/>
      <c r="AM34" s="830"/>
      <c r="AN34" s="830"/>
      <c r="AO34" s="830"/>
      <c r="AP34" s="830" t="s">
        <v>549</v>
      </c>
      <c r="AQ34" s="830"/>
      <c r="AR34" s="830"/>
      <c r="AS34" s="830"/>
      <c r="AT34" s="830"/>
      <c r="AU34" s="830" t="s">
        <v>549</v>
      </c>
      <c r="AV34" s="830"/>
      <c r="AW34" s="830"/>
      <c r="AX34" s="830"/>
      <c r="AY34" s="830"/>
      <c r="AZ34" s="831" t="s">
        <v>549</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1224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3426</v>
      </c>
      <c r="R68" s="866"/>
      <c r="S68" s="866"/>
      <c r="T68" s="866"/>
      <c r="U68" s="866"/>
      <c r="V68" s="866">
        <v>3421</v>
      </c>
      <c r="W68" s="866"/>
      <c r="X68" s="866"/>
      <c r="Y68" s="866"/>
      <c r="Z68" s="866"/>
      <c r="AA68" s="866">
        <v>5</v>
      </c>
      <c r="AB68" s="866"/>
      <c r="AC68" s="866"/>
      <c r="AD68" s="866"/>
      <c r="AE68" s="866"/>
      <c r="AF68" s="866">
        <v>5</v>
      </c>
      <c r="AG68" s="866"/>
      <c r="AH68" s="866"/>
      <c r="AI68" s="866"/>
      <c r="AJ68" s="866"/>
      <c r="AK68" s="866" t="s">
        <v>549</v>
      </c>
      <c r="AL68" s="866"/>
      <c r="AM68" s="866"/>
      <c r="AN68" s="866"/>
      <c r="AO68" s="866"/>
      <c r="AP68" s="866">
        <v>2702</v>
      </c>
      <c r="AQ68" s="866"/>
      <c r="AR68" s="866"/>
      <c r="AS68" s="866"/>
      <c r="AT68" s="866"/>
      <c r="AU68" s="866">
        <v>1859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46</v>
      </c>
      <c r="R69" s="830"/>
      <c r="S69" s="830"/>
      <c r="T69" s="830"/>
      <c r="U69" s="830"/>
      <c r="V69" s="830">
        <v>46</v>
      </c>
      <c r="W69" s="830"/>
      <c r="X69" s="830"/>
      <c r="Y69" s="830"/>
      <c r="Z69" s="830"/>
      <c r="AA69" s="830" t="s">
        <v>549</v>
      </c>
      <c r="AB69" s="830"/>
      <c r="AC69" s="830"/>
      <c r="AD69" s="830"/>
      <c r="AE69" s="830"/>
      <c r="AF69" s="830" t="s">
        <v>549</v>
      </c>
      <c r="AG69" s="830"/>
      <c r="AH69" s="830"/>
      <c r="AI69" s="830"/>
      <c r="AJ69" s="830"/>
      <c r="AK69" s="830">
        <v>25</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36</v>
      </c>
      <c r="R70" s="830"/>
      <c r="S70" s="830"/>
      <c r="T70" s="830"/>
      <c r="U70" s="830"/>
      <c r="V70" s="830">
        <v>36</v>
      </c>
      <c r="W70" s="830"/>
      <c r="X70" s="830"/>
      <c r="Y70" s="830"/>
      <c r="Z70" s="830"/>
      <c r="AA70" s="830">
        <v>0</v>
      </c>
      <c r="AB70" s="830"/>
      <c r="AC70" s="830"/>
      <c r="AD70" s="830"/>
      <c r="AE70" s="830"/>
      <c r="AF70" s="830">
        <v>0</v>
      </c>
      <c r="AG70" s="830"/>
      <c r="AH70" s="830"/>
      <c r="AI70" s="830"/>
      <c r="AJ70" s="830"/>
      <c r="AK70" s="830">
        <v>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127</v>
      </c>
      <c r="R71" s="830"/>
      <c r="S71" s="830"/>
      <c r="T71" s="830"/>
      <c r="U71" s="830"/>
      <c r="V71" s="830">
        <v>120</v>
      </c>
      <c r="W71" s="830"/>
      <c r="X71" s="830"/>
      <c r="Y71" s="830"/>
      <c r="Z71" s="830"/>
      <c r="AA71" s="830">
        <v>6</v>
      </c>
      <c r="AB71" s="830"/>
      <c r="AC71" s="830"/>
      <c r="AD71" s="830"/>
      <c r="AE71" s="830"/>
      <c r="AF71" s="830">
        <v>6</v>
      </c>
      <c r="AG71" s="830"/>
      <c r="AH71" s="830"/>
      <c r="AI71" s="830"/>
      <c r="AJ71" s="830"/>
      <c r="AK71" s="830">
        <v>33</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91545</v>
      </c>
      <c r="R72" s="830"/>
      <c r="S72" s="830"/>
      <c r="T72" s="830"/>
      <c r="U72" s="830"/>
      <c r="V72" s="830">
        <v>89579</v>
      </c>
      <c r="W72" s="830"/>
      <c r="X72" s="830"/>
      <c r="Y72" s="830"/>
      <c r="Z72" s="830"/>
      <c r="AA72" s="830">
        <v>1967</v>
      </c>
      <c r="AB72" s="830"/>
      <c r="AC72" s="830"/>
      <c r="AD72" s="830"/>
      <c r="AE72" s="830"/>
      <c r="AF72" s="830">
        <v>1967</v>
      </c>
      <c r="AG72" s="830"/>
      <c r="AH72" s="830"/>
      <c r="AI72" s="830"/>
      <c r="AJ72" s="830"/>
      <c r="AK72" s="830">
        <v>447</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2880660</v>
      </c>
      <c r="AB110" s="900"/>
      <c r="AC110" s="900"/>
      <c r="AD110" s="900"/>
      <c r="AE110" s="901"/>
      <c r="AF110" s="902">
        <v>2814406</v>
      </c>
      <c r="AG110" s="900"/>
      <c r="AH110" s="900"/>
      <c r="AI110" s="900"/>
      <c r="AJ110" s="901"/>
      <c r="AK110" s="902">
        <v>2804596</v>
      </c>
      <c r="AL110" s="900"/>
      <c r="AM110" s="900"/>
      <c r="AN110" s="900"/>
      <c r="AO110" s="901"/>
      <c r="AP110" s="903">
        <v>23.1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27397435</v>
      </c>
      <c r="BR110" s="931"/>
      <c r="BS110" s="931"/>
      <c r="BT110" s="931"/>
      <c r="BU110" s="931"/>
      <c r="BV110" s="931">
        <v>27944742</v>
      </c>
      <c r="BW110" s="931"/>
      <c r="BX110" s="931"/>
      <c r="BY110" s="931"/>
      <c r="BZ110" s="931"/>
      <c r="CA110" s="931">
        <v>29589705</v>
      </c>
      <c r="CB110" s="931"/>
      <c r="CC110" s="931"/>
      <c r="CD110" s="931"/>
      <c r="CE110" s="931"/>
      <c r="CF110" s="944">
        <v>244.1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105</v>
      </c>
      <c r="BR111" s="926"/>
      <c r="BS111" s="926"/>
      <c r="BT111" s="926"/>
      <c r="BU111" s="926"/>
      <c r="BV111" s="926">
        <v>33</v>
      </c>
      <c r="BW111" s="926"/>
      <c r="BX111" s="926"/>
      <c r="BY111" s="926"/>
      <c r="BZ111" s="926"/>
      <c r="CA111" s="926">
        <v>79</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9973048</v>
      </c>
      <c r="BR112" s="926"/>
      <c r="BS112" s="926"/>
      <c r="BT112" s="926"/>
      <c r="BU112" s="926"/>
      <c r="BV112" s="926">
        <v>9033367</v>
      </c>
      <c r="BW112" s="926"/>
      <c r="BX112" s="926"/>
      <c r="BY112" s="926"/>
      <c r="BZ112" s="926"/>
      <c r="CA112" s="926">
        <v>9211861</v>
      </c>
      <c r="CB112" s="926"/>
      <c r="CC112" s="926"/>
      <c r="CD112" s="926"/>
      <c r="CE112" s="926"/>
      <c r="CF112" s="920">
        <v>76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736201</v>
      </c>
      <c r="AB113" s="938"/>
      <c r="AC113" s="938"/>
      <c r="AD113" s="938"/>
      <c r="AE113" s="939"/>
      <c r="AF113" s="940">
        <v>761841</v>
      </c>
      <c r="AG113" s="938"/>
      <c r="AH113" s="938"/>
      <c r="AI113" s="938"/>
      <c r="AJ113" s="939"/>
      <c r="AK113" s="940">
        <v>752385</v>
      </c>
      <c r="AL113" s="938"/>
      <c r="AM113" s="938"/>
      <c r="AN113" s="938"/>
      <c r="AO113" s="939"/>
      <c r="AP113" s="941">
        <v>6.2</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2056364</v>
      </c>
      <c r="BR113" s="926"/>
      <c r="BS113" s="926"/>
      <c r="BT113" s="926"/>
      <c r="BU113" s="926"/>
      <c r="BV113" s="926">
        <v>1788166</v>
      </c>
      <c r="BW113" s="926"/>
      <c r="BX113" s="926"/>
      <c r="BY113" s="926"/>
      <c r="BZ113" s="926"/>
      <c r="CA113" s="926">
        <v>1859302</v>
      </c>
      <c r="CB113" s="926"/>
      <c r="CC113" s="926"/>
      <c r="CD113" s="926"/>
      <c r="CE113" s="926"/>
      <c r="CF113" s="920">
        <v>15.3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199381</v>
      </c>
      <c r="AB114" s="959"/>
      <c r="AC114" s="959"/>
      <c r="AD114" s="959"/>
      <c r="AE114" s="960"/>
      <c r="AF114" s="961">
        <v>246134</v>
      </c>
      <c r="AG114" s="959"/>
      <c r="AH114" s="959"/>
      <c r="AI114" s="959"/>
      <c r="AJ114" s="960"/>
      <c r="AK114" s="961">
        <v>247404</v>
      </c>
      <c r="AL114" s="959"/>
      <c r="AM114" s="959"/>
      <c r="AN114" s="959"/>
      <c r="AO114" s="960"/>
      <c r="AP114" s="962">
        <v>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2863068</v>
      </c>
      <c r="BR114" s="926"/>
      <c r="BS114" s="926"/>
      <c r="BT114" s="926"/>
      <c r="BU114" s="926"/>
      <c r="BV114" s="926">
        <v>2914582</v>
      </c>
      <c r="BW114" s="926"/>
      <c r="BX114" s="926"/>
      <c r="BY114" s="926"/>
      <c r="BZ114" s="926"/>
      <c r="CA114" s="926">
        <v>2847249</v>
      </c>
      <c r="CB114" s="926"/>
      <c r="CC114" s="926"/>
      <c r="CD114" s="926"/>
      <c r="CE114" s="926"/>
      <c r="CF114" s="920">
        <v>23.5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v>
      </c>
      <c r="AB115" s="938"/>
      <c r="AC115" s="938"/>
      <c r="AD115" s="938"/>
      <c r="AE115" s="939"/>
      <c r="AF115" s="940">
        <v>67</v>
      </c>
      <c r="AG115" s="938"/>
      <c r="AH115" s="938"/>
      <c r="AI115" s="938"/>
      <c r="AJ115" s="939"/>
      <c r="AK115" s="940">
        <v>30</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968</v>
      </c>
      <c r="CB115" s="926"/>
      <c r="CC115" s="926"/>
      <c r="CD115" s="926"/>
      <c r="CE115" s="926"/>
      <c r="CF115" s="920">
        <v>0</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3816248</v>
      </c>
      <c r="AB117" s="979"/>
      <c r="AC117" s="979"/>
      <c r="AD117" s="979"/>
      <c r="AE117" s="980"/>
      <c r="AF117" s="981">
        <v>3822448</v>
      </c>
      <c r="AG117" s="979"/>
      <c r="AH117" s="979"/>
      <c r="AI117" s="979"/>
      <c r="AJ117" s="980"/>
      <c r="AK117" s="981">
        <v>3804415</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42290020</v>
      </c>
      <c r="BR119" s="1000"/>
      <c r="BS119" s="1000"/>
      <c r="BT119" s="1000"/>
      <c r="BU119" s="1000"/>
      <c r="BV119" s="1000">
        <v>41680890</v>
      </c>
      <c r="BW119" s="1000"/>
      <c r="BX119" s="1000"/>
      <c r="BY119" s="1000"/>
      <c r="BZ119" s="1000"/>
      <c r="CA119" s="1000">
        <v>43509164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105</v>
      </c>
      <c r="DH119" s="986"/>
      <c r="DI119" s="986"/>
      <c r="DJ119" s="986"/>
      <c r="DK119" s="987"/>
      <c r="DL119" s="985">
        <v>33</v>
      </c>
      <c r="DM119" s="986"/>
      <c r="DN119" s="986"/>
      <c r="DO119" s="986"/>
      <c r="DP119" s="987"/>
      <c r="DQ119" s="985">
        <v>79</v>
      </c>
      <c r="DR119" s="986"/>
      <c r="DS119" s="986"/>
      <c r="DT119" s="986"/>
      <c r="DU119" s="987"/>
      <c r="DV119" s="988">
        <v>0</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6339787</v>
      </c>
      <c r="BR120" s="931"/>
      <c r="BS120" s="931"/>
      <c r="BT120" s="931"/>
      <c r="BU120" s="931"/>
      <c r="BV120" s="931">
        <v>6556012</v>
      </c>
      <c r="BW120" s="931"/>
      <c r="BX120" s="931"/>
      <c r="BY120" s="931"/>
      <c r="BZ120" s="931"/>
      <c r="CA120" s="931">
        <v>6488339</v>
      </c>
      <c r="CB120" s="931"/>
      <c r="CC120" s="931"/>
      <c r="CD120" s="931"/>
      <c r="CE120" s="931"/>
      <c r="CF120" s="944">
        <v>53.5</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9446930</v>
      </c>
      <c r="DH120" s="931"/>
      <c r="DI120" s="931"/>
      <c r="DJ120" s="931"/>
      <c r="DK120" s="931"/>
      <c r="DL120" s="931">
        <v>8491779</v>
      </c>
      <c r="DM120" s="931"/>
      <c r="DN120" s="931"/>
      <c r="DO120" s="931"/>
      <c r="DP120" s="931"/>
      <c r="DQ120" s="931">
        <v>8627748</v>
      </c>
      <c r="DR120" s="931"/>
      <c r="DS120" s="931"/>
      <c r="DT120" s="931"/>
      <c r="DU120" s="931"/>
      <c r="DV120" s="932">
        <v>71.2</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1766858</v>
      </c>
      <c r="BR121" s="926"/>
      <c r="BS121" s="926"/>
      <c r="BT121" s="926"/>
      <c r="BU121" s="926"/>
      <c r="BV121" s="926">
        <v>1900226</v>
      </c>
      <c r="BW121" s="926"/>
      <c r="BX121" s="926"/>
      <c r="BY121" s="926"/>
      <c r="BZ121" s="926"/>
      <c r="CA121" s="926">
        <v>2343666</v>
      </c>
      <c r="CB121" s="926"/>
      <c r="CC121" s="926"/>
      <c r="CD121" s="926"/>
      <c r="CE121" s="926"/>
      <c r="CF121" s="920">
        <v>19.3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526118</v>
      </c>
      <c r="DH121" s="926"/>
      <c r="DI121" s="926"/>
      <c r="DJ121" s="926"/>
      <c r="DK121" s="926"/>
      <c r="DL121" s="926">
        <v>541588</v>
      </c>
      <c r="DM121" s="926"/>
      <c r="DN121" s="926"/>
      <c r="DO121" s="926"/>
      <c r="DP121" s="926"/>
      <c r="DQ121" s="926">
        <v>584113</v>
      </c>
      <c r="DR121" s="926"/>
      <c r="DS121" s="926"/>
      <c r="DT121" s="926"/>
      <c r="DU121" s="926"/>
      <c r="DV121" s="927">
        <v>4.8</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29005110</v>
      </c>
      <c r="BR122" s="1000"/>
      <c r="BS122" s="1000"/>
      <c r="BT122" s="1000"/>
      <c r="BU122" s="1000"/>
      <c r="BV122" s="1000">
        <v>28218123</v>
      </c>
      <c r="BW122" s="1000"/>
      <c r="BX122" s="1000"/>
      <c r="BY122" s="1000"/>
      <c r="BZ122" s="1000"/>
      <c r="CA122" s="1000">
        <v>28338145</v>
      </c>
      <c r="CB122" s="1000"/>
      <c r="CC122" s="1000"/>
      <c r="CD122" s="1000"/>
      <c r="CE122" s="1000"/>
      <c r="CF122" s="1017">
        <v>233.8</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37111755</v>
      </c>
      <c r="BR123" s="1064"/>
      <c r="BS123" s="1064"/>
      <c r="BT123" s="1064"/>
      <c r="BU123" s="1064"/>
      <c r="BV123" s="1064">
        <v>36674361</v>
      </c>
      <c r="BW123" s="1064"/>
      <c r="BX123" s="1064"/>
      <c r="BY123" s="1064"/>
      <c r="BZ123" s="1064"/>
      <c r="CA123" s="1064">
        <v>37170150</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44</v>
      </c>
      <c r="BR124" s="1027"/>
      <c r="BS124" s="1027"/>
      <c r="BT124" s="1027"/>
      <c r="BU124" s="1027"/>
      <c r="BV124" s="1027">
        <v>42.4</v>
      </c>
      <c r="BW124" s="1027"/>
      <c r="BX124" s="1027"/>
      <c r="BY124" s="1027"/>
      <c r="BZ124" s="1027"/>
      <c r="CA124" s="1027">
        <v>52.2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v>
      </c>
      <c r="AB127" s="959"/>
      <c r="AC127" s="959"/>
      <c r="AD127" s="959"/>
      <c r="AE127" s="960"/>
      <c r="AF127" s="961">
        <v>67</v>
      </c>
      <c r="AG127" s="959"/>
      <c r="AH127" s="959"/>
      <c r="AI127" s="959"/>
      <c r="AJ127" s="960"/>
      <c r="AK127" s="961">
        <v>30</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206338</v>
      </c>
      <c r="AB128" s="1046"/>
      <c r="AC128" s="1046"/>
      <c r="AD128" s="1046"/>
      <c r="AE128" s="1047"/>
      <c r="AF128" s="1048">
        <v>187318</v>
      </c>
      <c r="AG128" s="1046"/>
      <c r="AH128" s="1046"/>
      <c r="AI128" s="1046"/>
      <c r="AJ128" s="1047"/>
      <c r="AK128" s="1048">
        <v>203611</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v>968</v>
      </c>
      <c r="DR128" s="1038"/>
      <c r="DS128" s="1038"/>
      <c r="DT128" s="1038"/>
      <c r="DU128" s="1038"/>
      <c r="DV128" s="1039">
        <v>0</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14504916</v>
      </c>
      <c r="AB129" s="959"/>
      <c r="AC129" s="959"/>
      <c r="AD129" s="959"/>
      <c r="AE129" s="960"/>
      <c r="AF129" s="961">
        <v>14496626</v>
      </c>
      <c r="AG129" s="959"/>
      <c r="AH129" s="959"/>
      <c r="AI129" s="959"/>
      <c r="AJ129" s="960"/>
      <c r="AK129" s="961">
        <v>14667539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2747789</v>
      </c>
      <c r="AB130" s="959"/>
      <c r="AC130" s="959"/>
      <c r="AD130" s="959"/>
      <c r="AE130" s="960"/>
      <c r="AF130" s="961">
        <v>2700793</v>
      </c>
      <c r="AG130" s="959"/>
      <c r="AH130" s="959"/>
      <c r="AI130" s="959"/>
      <c r="AJ130" s="960"/>
      <c r="AK130" s="961">
        <v>2544956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11757127</v>
      </c>
      <c r="AB131" s="986"/>
      <c r="AC131" s="986"/>
      <c r="AD131" s="986"/>
      <c r="AE131" s="987"/>
      <c r="AF131" s="985">
        <v>11795833</v>
      </c>
      <c r="AG131" s="986"/>
      <c r="AH131" s="986"/>
      <c r="AI131" s="986"/>
      <c r="AJ131" s="987"/>
      <c r="AK131" s="985">
        <v>12122583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52.2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7.3327522959999998</v>
      </c>
      <c r="AB132" s="1097"/>
      <c r="AC132" s="1097"/>
      <c r="AD132" s="1097"/>
      <c r="AE132" s="1098"/>
      <c r="AF132" s="1099">
        <v>7.9209073239999999</v>
      </c>
      <c r="AG132" s="1097"/>
      <c r="AH132" s="1097"/>
      <c r="AI132" s="1097"/>
      <c r="AJ132" s="1098"/>
      <c r="AK132" s="1099">
        <v>8.7097609479999996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8.1</v>
      </c>
      <c r="AB133" s="1080"/>
      <c r="AC133" s="1080"/>
      <c r="AD133" s="1080"/>
      <c r="AE133" s="1081"/>
      <c r="AF133" s="1079">
        <v>7.7</v>
      </c>
      <c r="AG133" s="1080"/>
      <c r="AH133" s="1080"/>
      <c r="AI133" s="1080"/>
      <c r="AJ133" s="1081"/>
      <c r="AK133" s="1079">
        <v>7.9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dN4pbj14SvYcWs6peBnCL8czCljatbSqV6VoB7EXdndN9lKgM24kcuFySV+o5unJTRjBybM0NEwXT0IdLKAqg==" saltValue="r/R/TJnKM5Jg+ksINTBT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ehMYlQ3E5lY5coVRNDcFV7/8EQjMtq2jhMzj3wFAuRRDXYdapSZyOnRFJtACkkcTZyS5TmPfyJHfDXLQY00ig==" saltValue="wI7ajFOmNA/cxN63xyscn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uP40I8sFVe/c2tnQwB4FdIxS3DdyPk1AYJvi8M4jiLTTvfX2tka3dGuCQriBCLzAWqdWuipQgCIsEi+JMSCAQ==" saltValue="TpAHWWkiKtfABz5CJ/b0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4314008</v>
      </c>
      <c r="AP9" s="269">
        <v>98802</v>
      </c>
      <c r="AQ9" s="270">
        <v>117270</v>
      </c>
      <c r="AR9" s="271">
        <v>-15.7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511661</v>
      </c>
      <c r="AP10" s="272">
        <v>11718</v>
      </c>
      <c r="AQ10" s="273">
        <v>10490</v>
      </c>
      <c r="AR10" s="274">
        <v>11.7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5771</v>
      </c>
      <c r="AP11" s="272">
        <v>132</v>
      </c>
      <c r="AQ11" s="273">
        <v>1802</v>
      </c>
      <c r="AR11" s="274">
        <v>-92.7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v>11873</v>
      </c>
      <c r="AP12" s="272">
        <v>272</v>
      </c>
      <c r="AQ12" s="273">
        <v>3</v>
      </c>
      <c r="AR12" s="274">
        <v>8966.7000000000007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157546</v>
      </c>
      <c r="AP13" s="272">
        <v>3608</v>
      </c>
      <c r="AQ13" s="273">
        <v>4482</v>
      </c>
      <c r="AR13" s="274">
        <v>-19.5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128052</v>
      </c>
      <c r="AP14" s="272">
        <v>2933</v>
      </c>
      <c r="AQ14" s="273">
        <v>2749</v>
      </c>
      <c r="AR14" s="274">
        <v>6.7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-354951</v>
      </c>
      <c r="AP15" s="272">
        <v>-8129</v>
      </c>
      <c r="AQ15" s="273">
        <v>-7399</v>
      </c>
      <c r="AR15" s="274">
        <v>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4773960</v>
      </c>
      <c r="AP16" s="272">
        <v>109337</v>
      </c>
      <c r="AQ16" s="273">
        <v>129397</v>
      </c>
      <c r="AR16" s="274">
        <v>-15.5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8.18</v>
      </c>
      <c r="AP21" s="286">
        <v>11.07</v>
      </c>
      <c r="AQ21" s="287">
        <v>-2.89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95.7</v>
      </c>
      <c r="AP22" s="291">
        <v>97.2</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2804596</v>
      </c>
      <c r="AP32" s="300">
        <v>64233</v>
      </c>
      <c r="AQ32" s="301">
        <v>74841</v>
      </c>
      <c r="AR32" s="302">
        <v>-14.2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502</v>
      </c>
      <c r="AP33" s="300" t="s">
        <v>502</v>
      </c>
      <c r="AQ33" s="301" t="s">
        <v>502</v>
      </c>
      <c r="AR33" s="302" t="s">
        <v>502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502</v>
      </c>
      <c r="AP34" s="300" t="s">
        <v>502</v>
      </c>
      <c r="AQ34" s="301">
        <v>1</v>
      </c>
      <c r="AR34" s="302" t="s">
        <v>502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752385</v>
      </c>
      <c r="AP35" s="300">
        <v>17232</v>
      </c>
      <c r="AQ35" s="301">
        <v>16683</v>
      </c>
      <c r="AR35" s="302">
        <v>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247404</v>
      </c>
      <c r="AP36" s="300">
        <v>5666</v>
      </c>
      <c r="AQ36" s="301">
        <v>2411</v>
      </c>
      <c r="AR36" s="302">
        <v>135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30</v>
      </c>
      <c r="AP37" s="300">
        <v>1</v>
      </c>
      <c r="AQ37" s="301">
        <v>548</v>
      </c>
      <c r="AR37" s="302">
        <v>-99.8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502</v>
      </c>
      <c r="AP38" s="303" t="s">
        <v>502</v>
      </c>
      <c r="AQ38" s="304">
        <v>7</v>
      </c>
      <c r="AR38" s="292" t="s">
        <v>502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-203611</v>
      </c>
      <c r="AP39" s="300">
        <v>-4663</v>
      </c>
      <c r="AQ39" s="301">
        <v>-3756</v>
      </c>
      <c r="AR39" s="302">
        <v>24.1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-2544956</v>
      </c>
      <c r="AP40" s="300">
        <v>-58286</v>
      </c>
      <c r="AQ40" s="301">
        <v>-63247</v>
      </c>
      <c r="AR40" s="302">
        <v>-7.8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1055848</v>
      </c>
      <c r="AP41" s="300">
        <v>24182</v>
      </c>
      <c r="AQ41" s="301">
        <v>27488</v>
      </c>
      <c r="AR41" s="302">
        <v>-12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2327418</v>
      </c>
      <c r="AN51" s="322">
        <v>50317</v>
      </c>
      <c r="AO51" s="323">
        <v>-18.7</v>
      </c>
      <c r="AP51" s="324">
        <v>92632</v>
      </c>
      <c r="AQ51" s="325">
        <v>-1.5</v>
      </c>
      <c r="AR51" s="326">
        <v>-17.2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1129720</v>
      </c>
      <c r="AN52" s="330">
        <v>24424</v>
      </c>
      <c r="AO52" s="331">
        <v>-31.1</v>
      </c>
      <c r="AP52" s="332">
        <v>47978</v>
      </c>
      <c r="AQ52" s="333">
        <v>-2</v>
      </c>
      <c r="AR52" s="334">
        <v>-29.1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2384854</v>
      </c>
      <c r="AN53" s="322">
        <v>52329</v>
      </c>
      <c r="AO53" s="323">
        <v>4</v>
      </c>
      <c r="AP53" s="324">
        <v>96469</v>
      </c>
      <c r="AQ53" s="325">
        <v>4.0999999999999996</v>
      </c>
      <c r="AR53" s="326">
        <v>-0.1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1395302</v>
      </c>
      <c r="AN54" s="330">
        <v>30616</v>
      </c>
      <c r="AO54" s="331">
        <v>25.4</v>
      </c>
      <c r="AP54" s="332">
        <v>49775</v>
      </c>
      <c r="AQ54" s="333">
        <v>3.7</v>
      </c>
      <c r="AR54" s="334">
        <v>21.7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2429225</v>
      </c>
      <c r="AN55" s="322">
        <v>54020</v>
      </c>
      <c r="AO55" s="323">
        <v>3.2</v>
      </c>
      <c r="AP55" s="324">
        <v>85743</v>
      </c>
      <c r="AQ55" s="325">
        <v>-11.1</v>
      </c>
      <c r="AR55" s="326">
        <v>14.3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1525900</v>
      </c>
      <c r="AN56" s="330">
        <v>33932</v>
      </c>
      <c r="AO56" s="331">
        <v>10.8</v>
      </c>
      <c r="AP56" s="332">
        <v>45231</v>
      </c>
      <c r="AQ56" s="333">
        <v>-9.1</v>
      </c>
      <c r="AR56" s="334">
        <v>19.899999999999999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5024373</v>
      </c>
      <c r="AN57" s="322">
        <v>113643</v>
      </c>
      <c r="AO57" s="323">
        <v>110.4</v>
      </c>
      <c r="AP57" s="324">
        <v>92509</v>
      </c>
      <c r="AQ57" s="325">
        <v>7.9</v>
      </c>
      <c r="AR57" s="326">
        <v>102.5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3625911</v>
      </c>
      <c r="AN58" s="330">
        <v>82012</v>
      </c>
      <c r="AO58" s="331">
        <v>141.69999999999999</v>
      </c>
      <c r="AP58" s="332">
        <v>52274</v>
      </c>
      <c r="AQ58" s="333">
        <v>15.6</v>
      </c>
      <c r="AR58" s="334">
        <v>126.1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6022327</v>
      </c>
      <c r="AN59" s="322">
        <v>137927</v>
      </c>
      <c r="AO59" s="323">
        <v>21.4</v>
      </c>
      <c r="AP59" s="324">
        <v>98544</v>
      </c>
      <c r="AQ59" s="325">
        <v>6.5</v>
      </c>
      <c r="AR59" s="326">
        <v>14.9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4696598</v>
      </c>
      <c r="AN60" s="330">
        <v>107565</v>
      </c>
      <c r="AO60" s="331">
        <v>31.2</v>
      </c>
      <c r="AP60" s="332">
        <v>55816</v>
      </c>
      <c r="AQ60" s="333">
        <v>6.8</v>
      </c>
      <c r="AR60" s="334">
        <v>24.4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3637639</v>
      </c>
      <c r="AN61" s="337">
        <v>81647</v>
      </c>
      <c r="AO61" s="338">
        <v>24.1</v>
      </c>
      <c r="AP61" s="339">
        <v>93179</v>
      </c>
      <c r="AQ61" s="340">
        <v>1.2</v>
      </c>
      <c r="AR61" s="326">
        <v>22.9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2474686</v>
      </c>
      <c r="AN62" s="330">
        <v>55710</v>
      </c>
      <c r="AO62" s="331">
        <v>35.6</v>
      </c>
      <c r="AP62" s="332">
        <v>50215</v>
      </c>
      <c r="AQ62" s="333">
        <v>3</v>
      </c>
      <c r="AR62" s="334">
        <v>32.6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XdRt1YC2mIYd1vhE58oI7NMfvB2OjWsVC88cGbRTOONTbNbaKtQV3rDayt4n964lrL7VVh1Inml6UAlnm2oRQ==" saltValue="X9ZtqiUZUthAL1Vm5n95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iGCiB/LqmPPAIZaZ/zTXlOpD/xqCmLGatfc5bjHKu8NhGqsEaAXDBy3qHf1GNsrd9cUe2VBZ6LzbQA7d3HCfOg==" saltValue="dLzvBQ03/iL5t/2OHzQS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XarXv3qTUv3wMSCjyg+288ejm0RxX3zVjg4kU180qiVgMsV2Oyqh0IVhiJwJEfIxHAs61QhP99N9b8XYoCI84g==" saltValue="MjtsznA8v+mjfOK3s/2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10.78</v>
      </c>
      <c r="G47" s="12">
        <v>12.73</v>
      </c>
      <c r="H47" s="12">
        <v>16.3</v>
      </c>
      <c r="I47" s="12">
        <v>17.309999999999999</v>
      </c>
      <c r="J47" s="13">
        <v>16.22</v>
      </c>
    </row>
    <row r="48" spans="2:10" ht="57.75" customHeight="1" x14ac:dyDescent="0.15">
      <c r="B48" s="14"/>
      <c r="C48" s="1141" t="s">
        <v>4</v>
      </c>
      <c r="D48" s="1141"/>
      <c r="E48" s="1142"/>
      <c r="F48" s="15">
        <v>3.23</v>
      </c>
      <c r="G48" s="16">
        <v>6.49</v>
      </c>
      <c r="H48" s="16">
        <v>6.14</v>
      </c>
      <c r="I48" s="16">
        <v>3.97</v>
      </c>
      <c r="J48" s="17">
        <v>3.41</v>
      </c>
    </row>
    <row r="49" spans="2:10" ht="57.75" customHeight="1" thickBot="1" x14ac:dyDescent="0.2">
      <c r="B49" s="18"/>
      <c r="C49" s="1143" t="s">
        <v>5</v>
      </c>
      <c r="D49" s="1143"/>
      <c r="E49" s="1144"/>
      <c r="F49" s="19">
        <v>1.79</v>
      </c>
      <c r="G49" s="20">
        <v>5.74</v>
      </c>
      <c r="H49" s="20">
        <v>2.83</v>
      </c>
      <c r="I49" s="20" t="s">
        <v>531</v>
      </c>
      <c r="J49" s="21" t="s">
        <v>532</v>
      </c>
    </row>
    <row r="50" spans="2:10" x14ac:dyDescent="0.15"/>
  </sheetData>
  <sheetProtection algorithmName="SHA-512" hashValue="WbTnKCdMtAtZNjvPFlBcK/O0h+z6+m0x9cf/+CCHVi0WvTZ8J+8fZFEYnNnS+18Vz02BYwlMvBhRz2PUZRwkuw==" saltValue="yevhvlcGkNuysDTlGJDo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米田 俊一</cp:lastModifiedBy>
  <cp:lastPrinted>2026-03-10T05:43:43Z</cp:lastPrinted>
  <dcterms:created xsi:type="dcterms:W3CDTF">2026-02-23T08:12:47Z</dcterms:created>
  <dcterms:modified xsi:type="dcterms:W3CDTF">2026-03-11T07:26:12Z</dcterms:modified>
  <cp:category/>
</cp:coreProperties>
</file>