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chizu536\Desktop\【依頼：3月16日（月）正午締切】令和６年度財政状況資料集の作成・公表について（依頼）\【財政状況資料集】_313289_智頭町_2024\"/>
    </mc:Choice>
  </mc:AlternateContent>
  <xr:revisionPtr revIDLastSave="0" documentId="13_ncr:1_{F4C3A1CE-80E3-4BBD-97A0-71E1B1B5EFC3}" xr6:coauthVersionLast="47" xr6:coauthVersionMax="47" xr10:uidLastSave="{00000000-0000-0000-0000-000000000000}"/>
  <bookViews>
    <workbookView xWindow="20370" yWindow="-478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W37" i="10"/>
  <c r="BE37" i="10"/>
  <c r="C37" i="10"/>
  <c r="CO36" i="10"/>
  <c r="BW36" i="10"/>
  <c r="BE36" i="10"/>
  <c r="BW35" i="10"/>
  <c r="BE35" i="10"/>
  <c r="BW34" i="10"/>
  <c r="CO34" i="10" s="1"/>
  <c r="CO35"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AM38" i="10" s="1"/>
</calcChain>
</file>

<file path=xl/sharedStrings.xml><?xml version="1.0" encoding="utf-8"?>
<sst xmlns="http://schemas.openxmlformats.org/spreadsheetml/2006/main" count="1128" uniqueCount="567">
  <si>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</si>
  <si>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</si>
  <si>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</si>
  <si>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</si>
  <si>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</si>
  <si>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</si>
  <si>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</si>
  <si>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</si>
  <si>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</si>
  <si>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</si>
  <si>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</si>
  <si>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</si>
  <si>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</si>
  <si>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</si>
  <si>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</si>
  <si>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</si>
  <si>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</si>
  <si>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</si>
  <si>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</si>
  <si>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</si>
  <si>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</si>
  <si>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</si>
  <si>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</si>
  <si>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</si>
  <si>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</si>
  <si>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</si>
  <si>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</si>
  <si>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</si>
  <si>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</si>
  <si>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</si>
  <si>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</si>
  <si>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</si>
  <si>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</si>
  <si>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</si>
  <si>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</si>
  <si>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</si>
  <si>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</si>
  <si>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</si>
  <si>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</si>
  <si>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</si>
  <si>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</si>
  <si>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</si>
  <si>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</si>
  <si>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</si>
  <si>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</si>
  <si>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</si>
  <si>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</si>
  <si>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</si>
  <si>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</si>
  <si>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</si>
  <si>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</si>
  <si>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</si>
  <si>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</si>
  <si>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</si>
  <si>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</si>
  <si>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</si>
  <si>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</si>
  <si>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</si>
  <si>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</si>
  <si>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</si>
  <si>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</si>
  <si>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</si>
  <si>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</si>
  <si>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</si>
  <si>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</si>
  <si>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</si>
  <si>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</si>
  <si>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</si>
  <si>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</si>
  <si>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</si>
  <si>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</si>
  <si>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</si>
  <si>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</si>
  <si>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</si>
  <si>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</si>
  <si>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</si>
  <si>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</si>
  <si>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</si>
  <si>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</si>
  <si>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</si>
  <si>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</si>
  <si>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</si>
  <si>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</si>
  <si>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</si>
  <si>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</si>
  <si>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</si>
  <si>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</si>
  <si>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</si>
  <si>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</si>
  <si>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</si>
  <si>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</si>
  <si>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</si>
  <si>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</si>
  <si>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</si>
  <si>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智頭町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</si>
  <si>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</si>
  <si>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</si>
  <si>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</si>
  <si>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</si>
  <si>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</si>
  <si>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</si>
  <si>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</si>
  <si>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</si>
  <si>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</si>
  <si>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</si>
  <si>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</si>
  <si>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</si>
  <si>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</si>
  <si>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</si>
  <si>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</si>
  <si>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</si>
  <si>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</si>
  <si>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</si>
  <si>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</si>
  <si>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</si>
  <si>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</si>
  <si>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</si>
  <si>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</si>
  <si>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</si>
  <si>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</si>
  <si>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</si>
  <si>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</si>
  <si>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</si>
  <si>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</si>
  <si>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</si>
  <si>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</si>
  <si>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</si>
  <si>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</si>
  <si>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</si>
  <si>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</si>
  <si>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</si>
  <si>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</si>
  <si>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</si>
  <si>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</si>
  <si>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</si>
  <si>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</si>
  <si>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</si>
  <si>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</si>
  <si>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</si>
  <si>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</si>
  <si>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</si>
  <si>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</si>
  <si>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</si>
  <si>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</si>
  <si>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</si>
  <si>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</si>
  <si>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</si>
  <si>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</si>
  <si>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</si>
  <si>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</si>
  <si>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</si>
  <si>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</si>
  <si>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</si>
  <si>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</si>
  <si>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</si>
  <si>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</si>
  <si>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</si>
  <si>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</si>
  <si>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</si>
  <si>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</si>
  <si>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</si>
  <si>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</si>
  <si>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</si>
  <si>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</si>
  <si>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</si>
  <si>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</si>
  <si>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</si>
  <si>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</si>
  <si>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</si>
  <si>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</si>
  <si>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</si>
  <si>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</si>
  <si>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</si>
  <si>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</si>
  <si>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</si>
  <si>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</si>
  <si>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</si>
  <si>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</si>
  <si>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</si>
  <si>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</si>
  <si>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</si>
  <si>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</si>
  <si>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</si>
  <si>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</si>
  <si>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</si>
  <si>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</si>
  <si>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</si>
  <si>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</si>
  <si>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</si>
  <si>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</si>
  <si>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</si>
  <si>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</si>
  <si>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</si>
  <si>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</si>
  <si>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</si>
  <si>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</si>
  <si>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</si>
  <si>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</si>
  <si>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</si>
  <si>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</si>
  <si>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</si>
  <si>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</si>
  <si>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</si>
  <si>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</si>
  <si>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鳥取県智頭町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</si>
  <si>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</si>
  <si>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</si>
  <si>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</si>
  <si>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</si>
  <si>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</si>
  <si>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</si>
  <si>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</si>
  <si>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</si>
  <si>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</si>
  <si>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</si>
  <si>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</si>
  <si>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</si>
  <si>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</si>
  <si>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</si>
  <si>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</si>
  <si>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</si>
  <si>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</si>
  <si>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</si>
  <si>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</si>
  <si>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</si>
  <si>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</si>
  <si>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</si>
  <si>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</si>
  <si>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</si>
  <si>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</si>
  <si>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</si>
  <si>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</si>
  <si>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</si>
  <si>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</si>
  <si>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</si>
  <si>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</si>
  <si>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</si>
  <si>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</si>
  <si>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</si>
  <si>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</si>
  <si>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</si>
  <si>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</si>
  <si>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</si>
  <si>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</si>
  <si>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</si>
  <si>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</si>
  <si>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</si>
  <si>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</si>
  <si>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</si>
  <si>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</si>
  <si>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</si>
  <si>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</si>
  <si>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</si>
  <si>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</si>
  <si>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</si>
  <si>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</si>
  <si>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</si>
  <si>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</si>
  <si>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</si>
  <si>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</si>
  <si>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</si>
  <si>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</si>
  <si>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</si>
  <si>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</si>
  <si>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</si>
  <si>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</si>
  <si>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</si>
  <si>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</si>
  <si>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</si>
  <si>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</si>
  <si>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</si>
  <si>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</si>
  <si>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</si>
  <si>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</si>
  <si>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</si>
  <si>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</si>
  <si>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</si>
  <si>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</si>
  <si>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</si>
  <si>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</si>
  <si>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</si>
  <si>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</si>
  <si>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</si>
  <si>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</si>
  <si>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</si>
  <si>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</si>
  <si>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</si>
  <si>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</si>
  <si>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</si>
  <si>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</si>
  <si>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</si>
  <si>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</si>
  <si>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</si>
  <si>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</si>
  <si>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</si>
  <si>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</si>
  <si>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</si>
  <si>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</si>
  <si>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</si>
  <si>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</si>
  <si>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</si>
  <si>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</si>
  <si>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</si>
  <si>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</si>
  <si>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</si>
  <si>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</si>
  <si>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</si>
  <si>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</si>
  <si>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</si>
  <si>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</si>
  <si>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</si>
  <si>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</si>
  <si>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</si>
  <si>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</si>
  <si>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</si>
  <si>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</si>
  <si>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</si>
  <si>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</si>
  <si>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</si>
  <si>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</si>
  <si>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</si>
  <si>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</si>
  <si>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</si>
  <si>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</si>
  <si>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</si>
  <si>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</si>
  <si>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</si>
  <si>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</si>
  <si>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</si>
  <si>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</si>
  <si>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</si>
  <si>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</si>
  <si>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</si>
  <si>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</si>
  <si>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</si>
  <si>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</si>
  <si>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</si>
  <si>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</si>
  <si>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</si>
  <si>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</si>
  <si>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</si>
  <si>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</si>
  <si>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</si>
  <si>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</si>
  <si>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</si>
  <si>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</si>
  <si>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</si>
  <si>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</si>
  <si>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</si>
  <si>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</si>
  <si>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</si>
  <si>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</si>
  <si>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</si>
  <si>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</si>
  <si>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</si>
  <si>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鳥取県智頭町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</si>
  <si>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</si>
  <si>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</si>
  <si>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</si>
  <si>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</si>
  <si>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</si>
  <si>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</si>
  <si>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</si>
  <si>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</si>
  <si>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</si>
  <si>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</si>
  <si>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</si>
  <si>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</si>
  <si>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</si>
  <si>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</si>
  <si>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</si>
  <si>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</si>
  <si>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</si>
  <si>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</si>
  <si>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</si>
  <si>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</si>
  <si>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智頭町住宅新築資金等貸付事業特別会計</t>
    <phoneticPr fontId="5"/>
  </si>
  <si>
    <t>智頭町公共用地先行取得事業特別会計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</si>
  <si>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</si>
  <si>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</si>
  <si>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</si>
  <si>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</si>
  <si>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</si>
  <si>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</si>
  <si>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</si>
  <si>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</si>
  <si>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</si>
  <si>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</si>
  <si>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</si>
  <si>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</si>
  <si>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</si>
  <si>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智頭町国民健康保険事業特別会計</t>
    <phoneticPr fontId="5"/>
  </si>
  <si>
    <t>智頭町介護保険事業特別会計</t>
    <phoneticPr fontId="5"/>
  </si>
  <si>
    <t>智頭町後期高齢者医療特別会計</t>
    <phoneticPr fontId="5"/>
  </si>
  <si>
    <t>智頭町介護保険サービス事業特別会計</t>
    <phoneticPr fontId="5"/>
  </si>
  <si>
    <t>智頭町簡易水道事業会計</t>
    <phoneticPr fontId="5"/>
  </si>
  <si>
    <t>法適用企業</t>
    <phoneticPr fontId="5"/>
  </si>
  <si>
    <t>智頭町公共下水道事業会計</t>
    <phoneticPr fontId="5"/>
  </si>
  <si>
    <t>智頭町農業集落排水事業会計</t>
    <phoneticPr fontId="5"/>
  </si>
  <si>
    <t>智頭町水道事業会計</t>
    <phoneticPr fontId="5"/>
  </si>
  <si>
    <t>智頭町病院事業会計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</si>
  <si>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</si>
  <si>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</si>
  <si>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</si>
  <si>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</si>
  <si>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</si>
  <si>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</si>
  <si>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</si>
  <si>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</si>
  <si>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</si>
  <si>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</si>
  <si>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</si>
  <si>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</si>
  <si>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</si>
  <si>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</si>
  <si>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</si>
  <si>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</si>
  <si>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</si>
  <si>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</si>
  <si>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</si>
  <si>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</si>
  <si>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</si>
  <si>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</si>
  <si>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</si>
  <si>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</si>
  <si>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</si>
  <si>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</si>
  <si>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</si>
  <si>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</si>
  <si>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</si>
  <si>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</si>
  <si>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</si>
  <si>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</si>
  <si>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</si>
  <si>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</si>
  <si>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</si>
  <si>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</si>
  <si>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</si>
  <si>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</si>
  <si>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</si>
  <si>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</si>
  <si>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</si>
  <si>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</si>
  <si>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</si>
  <si>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</si>
  <si>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</si>
  <si>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</si>
  <si>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</si>
  <si>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</si>
  <si>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</si>
  <si>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</si>
  <si>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</si>
  <si>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</si>
  <si>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</si>
  <si>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</si>
  <si>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</si>
  <si>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</si>
  <si>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</si>
  <si>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</si>
  <si>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</si>
  <si>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</si>
  <si>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</si>
  <si>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</si>
  <si>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</si>
  <si>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</si>
  <si>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</si>
  <si>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</si>
  <si>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</si>
  <si>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</si>
  <si>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</si>
  <si>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</si>
  <si>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</si>
  <si>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</si>
  <si>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</si>
  <si>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</si>
  <si>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</si>
  <si>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</si>
  <si>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</si>
  <si>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</si>
  <si>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</si>
  <si>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</si>
  <si>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</si>
  <si>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</si>
  <si>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</si>
  <si>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</si>
  <si>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</si>
  <si>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</si>
  <si>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</si>
  <si>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</si>
  <si>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</si>
  <si>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</si>
  <si>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</si>
  <si>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</si>
  <si>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</si>
  <si>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</si>
  <si>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</si>
  <si>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</si>
  <si>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</si>
  <si>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</si>
  <si>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</si>
  <si>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</si>
  <si>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</si>
  <si>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</si>
  <si>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</si>
  <si>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</si>
  <si>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</si>
  <si>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</si>
  <si>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</si>
  <si>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</si>
  <si>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</si>
  <si>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</si>
  <si>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</si>
  <si>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</si>
  <si>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</si>
  <si>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</si>
  <si>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</si>
  <si>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</si>
  <si>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</si>
  <si>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</si>
  <si>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</si>
  <si>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</si>
  <si>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</si>
  <si>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</si>
  <si>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</si>
  <si>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</si>
  <si>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</si>
  <si>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</si>
  <si>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</si>
  <si>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</si>
  <si>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</si>
  <si>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</si>
  <si>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</si>
  <si>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</si>
  <si>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</si>
  <si>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</si>
  <si>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</si>
  <si>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2.19</t>
  </si>
  <si>
    <t>▲ 3.04</t>
  </si>
  <si>
    <t>智頭町病院事業会計</t>
  </si>
  <si>
    <t>智頭町水道事業会計</t>
  </si>
  <si>
    <t>智頭町介護保険事業特別会計</t>
  </si>
  <si>
    <t>智頭町公共下水道事業会計</t>
  </si>
  <si>
    <t>一般会計</t>
  </si>
  <si>
    <t>智頭町農業集落排水事業会計</t>
  </si>
  <si>
    <t>智頭町国民健康保険事業特別会計</t>
  </si>
  <si>
    <t>智頭町簡易水道事業会計</t>
  </si>
  <si>
    <t>その他会計（赤字）</t>
  </si>
  <si>
    <t>その他会計（黒字）</t>
  </si>
  <si>
    <t>R02</t>
    <phoneticPr fontId="5"/>
  </si>
  <si>
    <t>R03</t>
    <phoneticPr fontId="5"/>
  </si>
  <si>
    <t>R04</t>
    <phoneticPr fontId="5"/>
  </si>
  <si>
    <t>R05</t>
    <phoneticPr fontId="5"/>
  </si>
  <si>
    <t>R06</t>
    <phoneticPr fontId="5"/>
  </si>
  <si>
    <t>-</t>
    <phoneticPr fontId="2"/>
  </si>
  <si>
    <t>サングリーン智頭</t>
    <rPh sb="6" eb="8">
      <t>チヅ</t>
    </rPh>
    <phoneticPr fontId="2"/>
  </si>
  <si>
    <t>智頭町土地開発公社</t>
    <rPh sb="0" eb="3">
      <t>チヅチョウ</t>
    </rPh>
    <rPh sb="3" eb="5">
      <t>トチ</t>
    </rPh>
    <rPh sb="5" eb="7">
      <t>カイハツ</t>
    </rPh>
    <rPh sb="7" eb="9">
      <t>コウシャ</t>
    </rPh>
    <phoneticPr fontId="2"/>
  </si>
  <si>
    <t>鳥取県町村総合事務組合</t>
    <rPh sb="0" eb="3">
      <t>トットリケン</t>
    </rPh>
    <rPh sb="3" eb="5">
      <t>チョウソン</t>
    </rPh>
    <rPh sb="5" eb="7">
      <t>ソウゴウ</t>
    </rPh>
    <rPh sb="7" eb="9">
      <t>ジム</t>
    </rPh>
    <rPh sb="9" eb="11">
      <t>クミアイ</t>
    </rPh>
    <phoneticPr fontId="2"/>
  </si>
  <si>
    <t>鳥取県東部広域行政管理組合</t>
    <rPh sb="0" eb="3">
      <t>トットリケン</t>
    </rPh>
    <rPh sb="3" eb="5">
      <t>トウブ</t>
    </rPh>
    <rPh sb="5" eb="7">
      <t>コウイキ</t>
    </rPh>
    <rPh sb="7" eb="9">
      <t>ギョウセイ</t>
    </rPh>
    <rPh sb="9" eb="11">
      <t>カンリ</t>
    </rPh>
    <rPh sb="11" eb="13">
      <t>クミアイ</t>
    </rPh>
    <phoneticPr fontId="2"/>
  </si>
  <si>
    <t>鳥取県東部広域行政管理組合</t>
    <rPh sb="0" eb="13">
      <t>トットリケントウブコウイキギョウセイカンリクミアイ</t>
    </rPh>
    <phoneticPr fontId="2"/>
  </si>
  <si>
    <t>一般会計</t>
    <rPh sb="0" eb="2">
      <t>イッパン</t>
    </rPh>
    <rPh sb="2" eb="4">
      <t>カイケイ</t>
    </rPh>
    <phoneticPr fontId="2"/>
  </si>
  <si>
    <t>特別会計</t>
    <rPh sb="0" eb="2">
      <t>トクベツ</t>
    </rPh>
    <rPh sb="2" eb="4">
      <t>カイケイ</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</si>
  <si>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</si>
  <si>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教育施設整備基金</t>
    <rPh sb="0" eb="2">
      <t>キョウイク</t>
    </rPh>
    <rPh sb="2" eb="4">
      <t>シセツ</t>
    </rPh>
    <rPh sb="4" eb="6">
      <t>セイビ</t>
    </rPh>
    <rPh sb="6" eb="8">
      <t>キキン</t>
    </rPh>
    <phoneticPr fontId="5"/>
  </si>
  <si>
    <t>森林整備促進基金</t>
    <rPh sb="0" eb="2">
      <t>シンリン</t>
    </rPh>
    <rPh sb="2" eb="4">
      <t>セイビ</t>
    </rPh>
    <rPh sb="4" eb="6">
      <t>ソクシン</t>
    </rPh>
    <rPh sb="6" eb="8">
      <t>キキン</t>
    </rPh>
    <phoneticPr fontId="5"/>
  </si>
  <si>
    <t>消防施設整備基金</t>
    <rPh sb="0" eb="2">
      <t>ショウボウ</t>
    </rPh>
    <rPh sb="2" eb="4">
      <t>シセツ</t>
    </rPh>
    <rPh sb="4" eb="6">
      <t>セイビ</t>
    </rPh>
    <rPh sb="6" eb="8">
      <t>キキン</t>
    </rPh>
    <phoneticPr fontId="5"/>
  </si>
  <si>
    <t>地域福祉基金</t>
    <rPh sb="0" eb="2">
      <t>チイキ</t>
    </rPh>
    <rPh sb="2" eb="4">
      <t>フクシ</t>
    </rPh>
    <rPh sb="4" eb="6">
      <t>キキン</t>
    </rPh>
    <phoneticPr fontId="5"/>
  </si>
  <si>
    <t>ふるさと基金</t>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</si>
</sst>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8389-468C-8B01-E87D8B0B09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182294</c:v>
                </c:pt>
                <c:pt idx="1">
                  <c:v>113075</c:v>
                </c:pt>
                <c:pt idx="2">
                  <c:v>126689</c:v>
                </c:pt>
                <c:pt idx="3">
                  <c:v>153616</c:v>
                </c:pt>
                <c:pt idx="4">
                  <c:v>116928</c:v>
                </c:pt>
              </c:numCache>
            </c:numRef>
          </c:val>
          <c:smooth val="0"/>
          <c:extLst>
            <c:ext xmlns:c16="http://schemas.microsoft.com/office/drawing/2014/chart" uri="{C3380CC4-5D6E-409C-BE32-E72D297353CC}">
              <c16:uniqueId val="{00000001-8389-468C-8B01-E87D8B0B09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c:v>
                </c:pt>
                <c:pt idx="1">
                  <c:v>3.24</c:v>
                </c:pt>
                <c:pt idx="2">
                  <c:v>3.32</c:v>
                </c:pt>
                <c:pt idx="3">
                  <c:v>1.06</c:v>
                </c:pt>
                <c:pt idx="4">
                  <c:v>0.28000000000000003</c:v>
                </c:pt>
              </c:numCache>
            </c:numRef>
          </c:val>
          <c:extLst>
            <c:ext xmlns:c16="http://schemas.microsoft.com/office/drawing/2014/chart" uri="{C3380CC4-5D6E-409C-BE32-E72D297353CC}">
              <c16:uniqueId val="{00000000-19F7-4917-BC55-218B8C280C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37.35</c:v>
                </c:pt>
                <c:pt idx="1">
                  <c:v>43.37</c:v>
                </c:pt>
                <c:pt idx="2">
                  <c:v>48.18</c:v>
                </c:pt>
                <c:pt idx="3">
                  <c:v>47.78</c:v>
                </c:pt>
                <c:pt idx="4">
                  <c:v>44.07</c:v>
                </c:pt>
              </c:numCache>
            </c:numRef>
          </c:val>
          <c:extLst>
            <c:ext xmlns:c16="http://schemas.microsoft.com/office/drawing/2014/chart" uri="{C3380CC4-5D6E-409C-BE32-E72D297353CC}">
              <c16:uniqueId val="{00000001-19F7-4917-BC55-218B8C280C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0.75</c:v>
                </c:pt>
                <c:pt idx="1">
                  <c:v>7.52</c:v>
                </c:pt>
                <c:pt idx="2">
                  <c:v>4.3</c:v>
                </c:pt>
                <c:pt idx="3">
                  <c:v>-2.19</c:v>
                </c:pt>
                <c:pt idx="4">
                  <c:v>-3.04</c:v>
                </c:pt>
              </c:numCache>
            </c:numRef>
          </c:val>
          <c:smooth val="0"/>
          <c:extLst>
            <c:ext xmlns:c16="http://schemas.microsoft.com/office/drawing/2014/chart" uri="{C3380CC4-5D6E-409C-BE32-E72D297353CC}">
              <c16:uniqueId val="{00000002-19F7-4917-BC55-218B8C280C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0.23</c:v>
                </c:pt>
                <c:pt idx="4">
                  <c:v>#N/A</c:v>
                </c:pt>
                <c:pt idx="5">
                  <c:v>0.19</c:v>
                </c:pt>
                <c:pt idx="6">
                  <c:v>#N/A</c:v>
                </c:pt>
                <c:pt idx="7">
                  <c:v>0.23</c:v>
                </c:pt>
                <c:pt idx="8">
                  <c:v>#N/A</c:v>
                </c:pt>
                <c:pt idx="9">
                  <c:v>0</c:v>
                </c:pt>
              </c:numCache>
            </c:numRef>
          </c:val>
          <c:extLst>
            <c:ext xmlns:c16="http://schemas.microsoft.com/office/drawing/2014/chart" uri="{C3380CC4-5D6E-409C-BE32-E72D297353CC}">
              <c16:uniqueId val="{00000000-E4B7-4B14-A463-C40165617E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B7-4B14-A463-C40165617E95}"/>
            </c:ext>
          </c:extLst>
        </c:ser>
        <c:ser>
          <c:idx val="2"/>
          <c:order val="2"/>
          <c:tx>
            <c:strRef>
              <c:f>データシート!$A$29</c:f>
              <c:strCache>
                <c:ptCount val="1"/>
                <c:pt idx="0">
                  <c:v>智頭町簡易水道事業会計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0.01</c:v>
                </c:pt>
                <c:pt idx="8">
                  <c:v>#N/A</c:v>
                </c:pt>
                <c:pt idx="9">
                  <c:v>0.01</c:v>
                </c:pt>
              </c:numCache>
            </c:numRef>
          </c:val>
          <c:extLst>
            <c:ext xmlns:c16="http://schemas.microsoft.com/office/drawing/2014/chart" uri="{C3380CC4-5D6E-409C-BE32-E72D297353CC}">
              <c16:uniqueId val="{00000002-E4B7-4B14-A463-C40165617E95}"/>
            </c:ext>
          </c:extLst>
        </c:ser>
        <c:ser>
          <c:idx val="3"/>
          <c:order val="3"/>
          <c:tx>
            <c:strRef>
              <c:f>データシート!$A$30</c:f>
              <c:strCache>
                <c:ptCount val="1"/>
                <c:pt idx="0">
                  <c:v>智頭町国民健康保険事業特別会計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c:v>
                </c:pt>
                <c:pt idx="2">
                  <c:v>#N/A</c:v>
                </c:pt>
                <c:pt idx="3">
                  <c:v>1.05</c:v>
                </c:pt>
                <c:pt idx="4">
                  <c:v>#N/A</c:v>
                </c:pt>
                <c:pt idx="5">
                  <c:v>0.9</c:v>
                </c:pt>
                <c:pt idx="6">
                  <c:v>#N/A</c:v>
                </c:pt>
                <c:pt idx="7">
                  <c:v>0.24</c:v>
                </c:pt>
                <c:pt idx="8">
                  <c:v>#N/A</c:v>
                </c:pt>
                <c:pt idx="9">
                  <c:v>0.11</c:v>
                </c:pt>
              </c:numCache>
            </c:numRef>
          </c:val>
          <c:extLst>
            <c:ext xmlns:c16="http://schemas.microsoft.com/office/drawing/2014/chart" uri="{C3380CC4-5D6E-409C-BE32-E72D297353CC}">
              <c16:uniqueId val="{00000003-E4B7-4B14-A463-C40165617E95}"/>
            </c:ext>
          </c:extLst>
        </c:ser>
        <c:ser>
          <c:idx val="4"/>
          <c:order val="4"/>
          <c:tx>
            <c:strRef>
              <c:f>データシート!$A$31</c:f>
              <c:strCache>
                <c:ptCount val="1"/>
                <c:pt idx="0">
                  <c:v>智頭町農業集落排水事業会計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0.15</c:v>
                </c:pt>
              </c:numCache>
            </c:numRef>
          </c:val>
          <c:extLst>
            <c:ext xmlns:c16="http://schemas.microsoft.com/office/drawing/2014/chart" uri="{C3380CC4-5D6E-409C-BE32-E72D297353CC}">
              <c16:uniqueId val="{00000004-E4B7-4B14-A463-C40165617E9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4.62</c:v>
                </c:pt>
                <c:pt idx="2">
                  <c:v>#N/A</c:v>
                </c:pt>
                <c:pt idx="3">
                  <c:v>3.22</c:v>
                </c:pt>
                <c:pt idx="4">
                  <c:v>#N/A</c:v>
                </c:pt>
                <c:pt idx="5">
                  <c:v>3.3</c:v>
                </c:pt>
                <c:pt idx="6">
                  <c:v>#N/A</c:v>
                </c:pt>
                <c:pt idx="7">
                  <c:v>1.05</c:v>
                </c:pt>
                <c:pt idx="8">
                  <c:v>#N/A</c:v>
                </c:pt>
                <c:pt idx="9">
                  <c:v>0.27</c:v>
                </c:pt>
              </c:numCache>
            </c:numRef>
          </c:val>
          <c:extLst>
            <c:ext xmlns:c16="http://schemas.microsoft.com/office/drawing/2014/chart" uri="{C3380CC4-5D6E-409C-BE32-E72D297353CC}">
              <c16:uniqueId val="{00000005-E4B7-4B14-A463-C40165617E95}"/>
            </c:ext>
          </c:extLst>
        </c:ser>
        <c:ser>
          <c:idx val="6"/>
          <c:order val="6"/>
          <c:tx>
            <c:strRef>
              <c:f>データシート!$A$33</c:f>
              <c:strCache>
                <c:ptCount val="1"/>
                <c:pt idx="0">
                  <c:v>智頭町公共下水道事業会計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0.22</c:v>
                </c:pt>
                <c:pt idx="8">
                  <c:v>#N/A</c:v>
                </c:pt>
                <c:pt idx="9">
                  <c:v>0.41</c:v>
                </c:pt>
              </c:numCache>
            </c:numRef>
          </c:val>
          <c:extLst>
            <c:ext xmlns:c16="http://schemas.microsoft.com/office/drawing/2014/chart" uri="{C3380CC4-5D6E-409C-BE32-E72D297353CC}">
              <c16:uniqueId val="{00000006-E4B7-4B14-A463-C40165617E95}"/>
            </c:ext>
          </c:extLst>
        </c:ser>
        <c:ser>
          <c:idx val="7"/>
          <c:order val="7"/>
          <c:tx>
            <c:strRef>
              <c:f>データシート!$A$34</c:f>
              <c:strCache>
                <c:ptCount val="1"/>
                <c:pt idx="0">
                  <c:v>智頭町介護保険事業特別会計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1.63</c:v>
                </c:pt>
                <c:pt idx="2">
                  <c:v>#N/A</c:v>
                </c:pt>
                <c:pt idx="3">
                  <c:v>2.19</c:v>
                </c:pt>
                <c:pt idx="4">
                  <c:v>#N/A</c:v>
                </c:pt>
                <c:pt idx="5">
                  <c:v>3.78</c:v>
                </c:pt>
                <c:pt idx="6">
                  <c:v>#N/A</c:v>
                </c:pt>
                <c:pt idx="7">
                  <c:v>1.44</c:v>
                </c:pt>
                <c:pt idx="8">
                  <c:v>#N/A</c:v>
                </c:pt>
                <c:pt idx="9">
                  <c:v>0.86</c:v>
                </c:pt>
              </c:numCache>
            </c:numRef>
          </c:val>
          <c:extLst>
            <c:ext xmlns:c16="http://schemas.microsoft.com/office/drawing/2014/chart" uri="{C3380CC4-5D6E-409C-BE32-E72D297353CC}">
              <c16:uniqueId val="{00000007-E4B7-4B14-A463-C40165617E95}"/>
            </c:ext>
          </c:extLst>
        </c:ser>
        <c:ser>
          <c:idx val="8"/>
          <c:order val="8"/>
          <c:tx>
            <c:strRef>
              <c:f>データシート!$A$35</c:f>
              <c:strCache>
                <c:ptCount val="1"/>
                <c:pt idx="0">
                  <c:v>智頭町水道事業会計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c:v>
                </c:pt>
                <c:pt idx="2">
                  <c:v>#N/A</c:v>
                </c:pt>
                <c:pt idx="3">
                  <c:v>6.9</c:v>
                </c:pt>
                <c:pt idx="4">
                  <c:v>#N/A</c:v>
                </c:pt>
                <c:pt idx="5">
                  <c:v>7.44</c:v>
                </c:pt>
                <c:pt idx="6">
                  <c:v>#N/A</c:v>
                </c:pt>
                <c:pt idx="7">
                  <c:v>8.09</c:v>
                </c:pt>
                <c:pt idx="8">
                  <c:v>#N/A</c:v>
                </c:pt>
                <c:pt idx="9">
                  <c:v>8.2899999999999991</c:v>
                </c:pt>
              </c:numCache>
            </c:numRef>
          </c:val>
          <c:extLst>
            <c:ext xmlns:c16="http://schemas.microsoft.com/office/drawing/2014/chart" uri="{C3380CC4-5D6E-409C-BE32-E72D297353CC}">
              <c16:uniqueId val="{00000008-E4B7-4B14-A463-C40165617E95}"/>
            </c:ext>
          </c:extLst>
        </c:ser>
        <c:ser>
          <c:idx val="9"/>
          <c:order val="9"/>
          <c:tx>
            <c:strRef>
              <c:f>データシート!$A$36</c:f>
              <c:strCache>
                <c:ptCount val="1"/>
                <c:pt idx="0">
                  <c:v>智頭町病院事業会計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15.34</c:v>
                </c:pt>
                <c:pt idx="2">
                  <c:v>#N/A</c:v>
                </c:pt>
                <c:pt idx="3">
                  <c:v>14.8</c:v>
                </c:pt>
                <c:pt idx="4">
                  <c:v>#N/A</c:v>
                </c:pt>
                <c:pt idx="5">
                  <c:v>14</c:v>
                </c:pt>
                <c:pt idx="6">
                  <c:v>#N/A</c:v>
                </c:pt>
                <c:pt idx="7">
                  <c:v>12.29</c:v>
                </c:pt>
                <c:pt idx="8">
                  <c:v>#N/A</c:v>
                </c:pt>
                <c:pt idx="9">
                  <c:v>9.57</c:v>
                </c:pt>
              </c:numCache>
            </c:numRef>
          </c:val>
          <c:extLst>
            <c:ext xmlns:c16="http://schemas.microsoft.com/office/drawing/2014/chart" uri="{C3380CC4-5D6E-409C-BE32-E72D297353CC}">
              <c16:uniqueId val="{00000009-E4B7-4B14-A463-C40165617E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812</c:v>
                </c:pt>
                <c:pt idx="5">
                  <c:v>879</c:v>
                </c:pt>
                <c:pt idx="8">
                  <c:v>887</c:v>
                </c:pt>
                <c:pt idx="11">
                  <c:v>911</c:v>
                </c:pt>
                <c:pt idx="14">
                  <c:v>916</c:v>
                </c:pt>
              </c:numCache>
            </c:numRef>
          </c:val>
          <c:extLst>
            <c:ext xmlns:c16="http://schemas.microsoft.com/office/drawing/2014/chart" uri="{C3380CC4-5D6E-409C-BE32-E72D297353CC}">
              <c16:uniqueId val="{00000000-6414-4CC5-AE18-A7A6F91F91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14-4CC5-AE18-A7A6F91F91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14-4CC5-AE18-A7A6F91F91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15</c:v>
                </c:pt>
                <c:pt idx="6">
                  <c:v>11</c:v>
                </c:pt>
                <c:pt idx="9">
                  <c:v>8</c:v>
                </c:pt>
                <c:pt idx="12">
                  <c:v>10</c:v>
                </c:pt>
              </c:numCache>
            </c:numRef>
          </c:val>
          <c:extLst>
            <c:ext xmlns:c16="http://schemas.microsoft.com/office/drawing/2014/chart" uri="{C3380CC4-5D6E-409C-BE32-E72D297353CC}">
              <c16:uniqueId val="{00000003-6414-4CC5-AE18-A7A6F91F91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471</c:v>
                </c:pt>
                <c:pt idx="3">
                  <c:v>485</c:v>
                </c:pt>
                <c:pt idx="6">
                  <c:v>519</c:v>
                </c:pt>
                <c:pt idx="9">
                  <c:v>568</c:v>
                </c:pt>
                <c:pt idx="12">
                  <c:v>563</c:v>
                </c:pt>
              </c:numCache>
            </c:numRef>
          </c:val>
          <c:extLst>
            <c:ext xmlns:c16="http://schemas.microsoft.com/office/drawing/2014/chart" uri="{C3380CC4-5D6E-409C-BE32-E72D297353CC}">
              <c16:uniqueId val="{00000004-6414-4CC5-AE18-A7A6F91F91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14-4CC5-AE18-A7A6F91F91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14-4CC5-AE18-A7A6F91F91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657</c:v>
                </c:pt>
                <c:pt idx="3">
                  <c:v>772</c:v>
                </c:pt>
                <c:pt idx="6">
                  <c:v>778</c:v>
                </c:pt>
                <c:pt idx="9">
                  <c:v>804</c:v>
                </c:pt>
                <c:pt idx="12">
                  <c:v>851</c:v>
                </c:pt>
              </c:numCache>
            </c:numRef>
          </c:val>
          <c:extLst>
            <c:ext xmlns:c16="http://schemas.microsoft.com/office/drawing/2014/chart" uri="{C3380CC4-5D6E-409C-BE32-E72D297353CC}">
              <c16:uniqueId val="{00000007-6414-4CC5-AE18-A7A6F91F91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331</c:v>
                </c:pt>
                <c:pt idx="2">
                  <c:v>#N/A</c:v>
                </c:pt>
                <c:pt idx="3">
                  <c:v>#N/A</c:v>
                </c:pt>
                <c:pt idx="4">
                  <c:v>393</c:v>
                </c:pt>
                <c:pt idx="5">
                  <c:v>#N/A</c:v>
                </c:pt>
                <c:pt idx="6">
                  <c:v>#N/A</c:v>
                </c:pt>
                <c:pt idx="7">
                  <c:v>421</c:v>
                </c:pt>
                <c:pt idx="8">
                  <c:v>#N/A</c:v>
                </c:pt>
                <c:pt idx="9">
                  <c:v>#N/A</c:v>
                </c:pt>
                <c:pt idx="10">
                  <c:v>469</c:v>
                </c:pt>
                <c:pt idx="11">
                  <c:v>#N/A</c:v>
                </c:pt>
                <c:pt idx="12">
                  <c:v>#N/A</c:v>
                </c:pt>
                <c:pt idx="13">
                  <c:v>508</c:v>
                </c:pt>
                <c:pt idx="14">
                  <c:v>#N/A</c:v>
                </c:pt>
              </c:numCache>
            </c:numRef>
          </c:val>
          <c:smooth val="0"/>
          <c:extLst>
            <c:ext xmlns:c16="http://schemas.microsoft.com/office/drawing/2014/chart" uri="{C3380CC4-5D6E-409C-BE32-E72D297353CC}">
              <c16:uniqueId val="{00000008-6414-4CC5-AE18-A7A6F91F91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9300</c:v>
                </c:pt>
                <c:pt idx="5">
                  <c:v>8681</c:v>
                </c:pt>
                <c:pt idx="8">
                  <c:v>8620</c:v>
                </c:pt>
                <c:pt idx="11">
                  <c:v>8184</c:v>
                </c:pt>
                <c:pt idx="14">
                  <c:v>7906</c:v>
                </c:pt>
              </c:numCache>
            </c:numRef>
          </c:val>
          <c:extLst>
            <c:ext xmlns:c16="http://schemas.microsoft.com/office/drawing/2014/chart" uri="{C3380CC4-5D6E-409C-BE32-E72D297353CC}">
              <c16:uniqueId val="{00000000-B8D5-4081-95FC-1D258BE3B5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B8D5-4081-95FC-1D258BE3B5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2846</c:v>
                </c:pt>
                <c:pt idx="5">
                  <c:v>3155</c:v>
                </c:pt>
                <c:pt idx="8">
                  <c:v>3299</c:v>
                </c:pt>
                <c:pt idx="11">
                  <c:v>3152</c:v>
                </c:pt>
                <c:pt idx="14">
                  <c:v>2968</c:v>
                </c:pt>
              </c:numCache>
            </c:numRef>
          </c:val>
          <c:extLst>
            <c:ext xmlns:c16="http://schemas.microsoft.com/office/drawing/2014/chart" uri="{C3380CC4-5D6E-409C-BE32-E72D297353CC}">
              <c16:uniqueId val="{00000002-B8D5-4081-95FC-1D258BE3B5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D5-4081-95FC-1D258BE3B5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D5-4081-95FC-1D258BE3B5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D5-4081-95FC-1D258BE3B5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338</c:v>
                </c:pt>
                <c:pt idx="3">
                  <c:v>308</c:v>
                </c:pt>
                <c:pt idx="6">
                  <c:v>332</c:v>
                </c:pt>
                <c:pt idx="9">
                  <c:v>319</c:v>
                </c:pt>
                <c:pt idx="12">
                  <c:v>273</c:v>
                </c:pt>
              </c:numCache>
            </c:numRef>
          </c:val>
          <c:extLst>
            <c:ext xmlns:c16="http://schemas.microsoft.com/office/drawing/2014/chart" uri="{C3380CC4-5D6E-409C-BE32-E72D297353CC}">
              <c16:uniqueId val="{00000006-B8D5-4081-95FC-1D258BE3B5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c:v>
                </c:pt>
                <c:pt idx="3">
                  <c:v>78</c:v>
                </c:pt>
                <c:pt idx="6">
                  <c:v>81</c:v>
                </c:pt>
                <c:pt idx="9">
                  <c:v>70</c:v>
                </c:pt>
                <c:pt idx="12">
                  <c:v>80</c:v>
                </c:pt>
              </c:numCache>
            </c:numRef>
          </c:val>
          <c:extLst>
            <c:ext xmlns:c16="http://schemas.microsoft.com/office/drawing/2014/chart" uri="{C3380CC4-5D6E-409C-BE32-E72D297353CC}">
              <c16:uniqueId val="{00000007-B8D5-4081-95FC-1D258BE3B5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5606</c:v>
                </c:pt>
                <c:pt idx="3">
                  <c:v>5242</c:v>
                </c:pt>
                <c:pt idx="6">
                  <c:v>4758</c:v>
                </c:pt>
                <c:pt idx="9">
                  <c:v>4189</c:v>
                </c:pt>
                <c:pt idx="12">
                  <c:v>3713</c:v>
                </c:pt>
              </c:numCache>
            </c:numRef>
          </c:val>
          <c:extLst>
            <c:ext xmlns:c16="http://schemas.microsoft.com/office/drawing/2014/chart" uri="{C3380CC4-5D6E-409C-BE32-E72D297353CC}">
              <c16:uniqueId val="{00000008-B8D5-4081-95FC-1D258BE3B5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c:v>
                </c:pt>
                <c:pt idx="3">
                  <c:v>20</c:v>
                </c:pt>
                <c:pt idx="6">
                  <c:v>20</c:v>
                </c:pt>
                <c:pt idx="9">
                  <c:v>20</c:v>
                </c:pt>
                <c:pt idx="12">
                  <c:v>20</c:v>
                </c:pt>
              </c:numCache>
            </c:numRef>
          </c:val>
          <c:extLst>
            <c:ext xmlns:c16="http://schemas.microsoft.com/office/drawing/2014/chart" uri="{C3380CC4-5D6E-409C-BE32-E72D297353CC}">
              <c16:uniqueId val="{00000009-B8D5-4081-95FC-1D258BE3B5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8184</c:v>
                </c:pt>
                <c:pt idx="3">
                  <c:v>8558</c:v>
                </c:pt>
                <c:pt idx="6">
                  <c:v>8294</c:v>
                </c:pt>
                <c:pt idx="9">
                  <c:v>8097</c:v>
                </c:pt>
                <c:pt idx="12">
                  <c:v>7621</c:v>
                </c:pt>
              </c:numCache>
            </c:numRef>
          </c:val>
          <c:extLst>
            <c:ext xmlns:c16="http://schemas.microsoft.com/office/drawing/2014/chart" uri="{C3380CC4-5D6E-409C-BE32-E72D297353CC}">
              <c16:uniqueId val="{0000000A-B8D5-4081-95FC-1D258BE3B5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2102</c:v>
                </c:pt>
                <c:pt idx="2">
                  <c:v>#N/A</c:v>
                </c:pt>
                <c:pt idx="3">
                  <c:v>#N/A</c:v>
                </c:pt>
                <c:pt idx="4">
                  <c:v>2370</c:v>
                </c:pt>
                <c:pt idx="5">
                  <c:v>#N/A</c:v>
                </c:pt>
                <c:pt idx="6">
                  <c:v>#N/A</c:v>
                </c:pt>
                <c:pt idx="7">
                  <c:v>1565</c:v>
                </c:pt>
                <c:pt idx="8">
                  <c:v>#N/A</c:v>
                </c:pt>
                <c:pt idx="9">
                  <c:v>#N/A</c:v>
                </c:pt>
                <c:pt idx="10">
                  <c:v>1359</c:v>
                </c:pt>
                <c:pt idx="11">
                  <c:v>#N/A</c:v>
                </c:pt>
                <c:pt idx="12">
                  <c:v>#N/A</c:v>
                </c:pt>
                <c:pt idx="13">
                  <c:v>834</c:v>
                </c:pt>
                <c:pt idx="14">
                  <c:v>#N/A</c:v>
                </c:pt>
              </c:numCache>
            </c:numRef>
          </c:val>
          <c:smooth val="0"/>
          <c:extLst>
            <c:ext xmlns:c16="http://schemas.microsoft.com/office/drawing/2014/chart" uri="{C3380CC4-5D6E-409C-BE32-E72D297353CC}">
              <c16:uniqueId val="{0000000B-B8D5-4081-95FC-1D258BE3B5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1940</c:v>
                </c:pt>
                <c:pt idx="1">
                  <c:v>1942</c:v>
                </c:pt>
                <c:pt idx="2">
                  <c:v>1846</c:v>
                </c:pt>
              </c:numCache>
            </c:numRef>
          </c:val>
          <c:extLst>
            <c:ext xmlns:c16="http://schemas.microsoft.com/office/drawing/2014/chart" uri="{C3380CC4-5D6E-409C-BE32-E72D297353CC}">
              <c16:uniqueId val="{00000000-BD99-4D12-9175-CBCE8A2146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c:v>
                </c:pt>
                <c:pt idx="1">
                  <c:v>15</c:v>
                </c:pt>
                <c:pt idx="2">
                  <c:v>15</c:v>
                </c:pt>
              </c:numCache>
            </c:numRef>
          </c:val>
          <c:extLst>
            <c:ext xmlns:c16="http://schemas.microsoft.com/office/drawing/2014/chart" uri="{C3380CC4-5D6E-409C-BE32-E72D297353CC}">
              <c16:uniqueId val="{00000001-BD99-4D12-9175-CBCE8A2146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1038</c:v>
                </c:pt>
                <c:pt idx="1">
                  <c:v>782</c:v>
                </c:pt>
                <c:pt idx="2">
                  <c:v>750</c:v>
                </c:pt>
              </c:numCache>
            </c:numRef>
          </c:val>
          <c:extLst>
            <c:ext xmlns:c16="http://schemas.microsoft.com/office/drawing/2014/chart" uri="{C3380CC4-5D6E-409C-BE32-E72D297353CC}">
              <c16:uniqueId val="{00000002-BD99-4D12-9175-CBCE8A2146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年度は近年実施した大型事業の地方債償還開始に伴い、元利償還金が前年度より</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万円増加している。今後も大型事業に係る地方債償還が控えており、元利償還金は令和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年度、実質公債費比率は令和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年度にかけてピークを迎える見込みである。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ピーク後もしばらくは予断を許さない状況であるため、地方債の発行については厳しく抑制していく方針である。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借入額を償還額が上回ったことで減少している。公営企業債等繰入見込額についても、完済および償還の進展に伴い減少しており、また職員の退職に伴い退職手当負担見込額が減小している。充当可能基金については、財源不足を補うため財政調整基金を取り崩したこと、また教育関連施設（中学校、図書館）に係る地方債の償還に充てるため、教育施設整備基金の取り崩したことに伴い減少している。</a:t>
          </a:r>
        </a:p>
        <a:p>
          <a:r>
            <a:rPr kumimoji="1" lang="ja-JP" altLang="en-US" sz="1400">
              <a:latin typeface="ＭＳ ゴシック" pitchFamily="49" charset="-128"/>
              <a:ea typeface="ＭＳ ゴシック" pitchFamily="49" charset="-128"/>
            </a:rPr>
            <a:t>　引き続き地方債の発行を抑制するとともに、着実な基金運用に取り組み健全化に努める。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鳥取県智頭町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億円取り崩したこと、教育関連施設（中学校、図書館）の建設に係る地方債償還に充てるため「教育施設整備基金」を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近年、基金の取崩額が積立額を上回っており、基金全体として減少傾向になっている。不測の事態に備えるため余剰金の積立てを確実に行うとともに、税収の確保・歳出の削減に努める必要がある。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教育施設整備基金：学校施設、社会教育施設その他教育関連施設の整備を行う。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森林整備促進基金：森林の整備、人材の育成及び確保、普及啓発、木材の利用促進その他森林整備の促進に関する施策を行う。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ふるさと基金：智頭町を応援するために寄せられた寄附金をそれぞれの寄附者の思いを実現するための事業の財源として活用し、未来に誇る活力ある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教育施設整備基金：教育施設建設に係る地方債償還の財源として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万円を充当したこと、また教育施設の修繕に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ふるさと基金：ふるさと納税寄付額増加に伴い、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教育施設整備基金：教育施設の維持修繕、教育施設建設に係る地方債償還の財源として取崩しを行う。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森林整備促進基金：林業施策の財源として活用する。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ふるさと基金：今後もふるさと納税制度を活用し、寄付金の積立てを行うとともに、寄付金の目的に沿った適切な活用を図る。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近年、当初予算において取り崩しを前提とした予算編成を行っており、令和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今後、公債費も増加傾向にあるため、税収の確保・歳出の削減を行い、基金取り崩しの抑制に努める必要がある。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適切な運用を行い、町債の償還に必要な財源を確保する。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6,129
6,020
224.70
6,865,826
6,825,542
11,702
4,187,975
7,620,992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人口減少や、全国平均を大きく上回る高齢化率（令和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月時点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税収入減等により財政基盤が弱く、類似団体平均を下回っている。定員適正化計画に基づく適正な定員管理による人件費、投資的経費の抑制等歳出削減を実施するとともに、町税滞納額圧縮など徴収業務強化に取り組む。</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　大型建設事業にかかる公債費負担増や病院繰出金が高水準であることが要因となり、類似団体平均を上回っている。</a:t>
          </a:r>
        </a:p>
        <a:p>
          <a:r>
            <a:rPr lang="ja-JP" altLang="en-US" sz="1400">
              <a:effectLst/>
              <a:latin typeface="ＭＳ Ｐゴシック" panose="020B0600070205080204" pitchFamily="50" charset="-128"/>
              <a:ea typeface="ＭＳ Ｐゴシック" panose="020B0600070205080204" pitchFamily="50" charset="-128"/>
            </a:rPr>
            <a:t>　公債費は平成</a:t>
          </a:r>
          <a:r>
            <a:rPr lang="en-US" altLang="ja-JP" sz="1400">
              <a:effectLst/>
              <a:latin typeface="ＭＳ Ｐゴシック" panose="020B0600070205080204" pitchFamily="50" charset="-128"/>
              <a:ea typeface="ＭＳ Ｐゴシック" panose="020B0600070205080204" pitchFamily="50" charset="-128"/>
            </a:rPr>
            <a:t>19</a:t>
          </a:r>
          <a:r>
            <a:rPr lang="ja-JP" altLang="en-US" sz="1400">
              <a:effectLst/>
              <a:latin typeface="ＭＳ Ｐゴシック" panose="020B0600070205080204" pitchFamily="50" charset="-128"/>
              <a:ea typeface="ＭＳ Ｐゴシック" panose="020B0600070205080204" pitchFamily="50" charset="-128"/>
            </a:rPr>
            <a:t>年度のピークを越えて減少傾向であったが、近年の大型建設事業実施に伴い平成</a:t>
          </a:r>
          <a:r>
            <a:rPr lang="en-US" altLang="ja-JP" sz="1400">
              <a:effectLst/>
              <a:latin typeface="ＭＳ Ｐゴシック" panose="020B0600070205080204" pitchFamily="50" charset="-128"/>
              <a:ea typeface="ＭＳ Ｐゴシック" panose="020B0600070205080204" pitchFamily="50" charset="-128"/>
            </a:rPr>
            <a:t>30</a:t>
          </a:r>
          <a:r>
            <a:rPr lang="ja-JP" altLang="en-US" sz="1400">
              <a:effectLst/>
              <a:latin typeface="ＭＳ Ｐゴシック" panose="020B0600070205080204" pitchFamily="50" charset="-128"/>
              <a:ea typeface="ＭＳ Ｐゴシック" panose="020B0600070205080204" pitchFamily="50" charset="-128"/>
            </a:rPr>
            <a:t>年度から増加傾向で、今後さらに増加する見込みである。起債額の抑制及び民営化や指定管理委託も含めた事業見直し、定員適正化計画に基づいた人員配置、予算編成段階での経常経費削減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62</xdr:row>
      <xdr:rowOff>134938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14567"/>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84667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7032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40429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20057"/>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62</xdr:row>
      <xdr:rowOff>50482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200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56215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8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76006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25734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171132</xdr:rowOff>
    </xdr:from>
    <xdr:to>
      <xdr:col>7</xdr:col>
      <xdr:colOff>31750</xdr:colOff>
      <xdr:row>62</xdr:row>
      <xdr:rowOff>101282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86059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[392,265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前年度と比較し、人事院勧告による職員給与費の増や、会計年度任用職員の勤勉手当支給開始に伴い大幅な増となっている。類似団体平均を上回っている理由として、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給食センター、保育園が直営であることや林業関係、人権同和政策の充実のため人員を配置していること、また、保有する公共施設の老朽化にともなう維持管理費の増加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要因の一つである。定員適正化計画に基づく適正な定員管理による人件費削減及び、指定管理者制度の導入による委託化をすすめ、経費削減に努める。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20207</xdr:rowOff>
    </xdr:from>
    <xdr:to>
      <xdr:col>23</xdr:col>
      <xdr:colOff>133350</xdr:colOff>
      <xdr:row>82</xdr:row>
      <xdr:rowOff>57279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9107"/>
          <a:ext cx="8382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12298</xdr:rowOff>
    </xdr:from>
    <xdr:to>
      <xdr:col>19</xdr:col>
      <xdr:colOff>133350</xdr:colOff>
      <xdr:row>82</xdr:row>
      <xdr:rowOff>20207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1198"/>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12298</xdr:rowOff>
    </xdr:from>
    <xdr:to>
      <xdr:col>15</xdr:col>
      <xdr:colOff>82550</xdr:colOff>
      <xdr:row>82</xdr:row>
      <xdr:rowOff>41701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71198"/>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153933</xdr:rowOff>
    </xdr:from>
    <xdr:to>
      <xdr:col>11</xdr:col>
      <xdr:colOff>31750</xdr:colOff>
      <xdr:row>82</xdr:row>
      <xdr:rowOff>41701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1383"/>
          <a:ext cx="8890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6479</xdr:rowOff>
    </xdr:from>
    <xdr:to>
      <xdr:col>23</xdr:col>
      <xdr:colOff>184150</xdr:colOff>
      <xdr:row>82</xdr:row>
      <xdr:rowOff>108079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150006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140857</xdr:rowOff>
    </xdr:from>
    <xdr:to>
      <xdr:col>19</xdr:col>
      <xdr:colOff>184150</xdr:colOff>
      <xdr:row>82</xdr:row>
      <xdr:rowOff>71007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132948</xdr:rowOff>
    </xdr:from>
    <xdr:to>
      <xdr:col>15</xdr:col>
      <xdr:colOff>133350</xdr:colOff>
      <xdr:row>82</xdr:row>
      <xdr:rowOff>63098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47875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0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162351</xdr:rowOff>
    </xdr:from>
    <xdr:to>
      <xdr:col>11</xdr:col>
      <xdr:colOff>82550</xdr:colOff>
      <xdr:row>82</xdr:row>
      <xdr:rowOff>92501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77278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103133</xdr:rowOff>
    </xdr:from>
    <xdr:to>
      <xdr:col>7</xdr:col>
      <xdr:colOff>31750</xdr:colOff>
      <xdr:row>82</xdr:row>
      <xdr:rowOff>33283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18060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7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年度から給与の総合的見直しが実施され、職員の退職、新規採用による若返りが進んでいるため類似団体平均を下回っている。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変動要因として、</a:t>
          </a:r>
          <a:r>
            <a:rPr kumimoji="1" lang="ja-JP" altLang="en-US" sz="1400">
              <a:latin typeface="ＭＳ Ｐゴシック" panose="020B0600070205080204" pitchFamily="50" charset="-128"/>
              <a:ea typeface="ＭＳ Ｐゴシック" panose="020B0600070205080204" pitchFamily="50" charset="-128"/>
            </a:rPr>
            <a:t>職員数が少なく経験年数階層内での</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人の変動が大きく影響している。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072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441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173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84</xdr:row>
      <xdr:rowOff>28928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1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給食センター・保育園が直営であることから、類似団体平均を上回る職員数となっている。</a:t>
          </a:r>
        </a:p>
        <a:p>
          <a:r>
            <a:rPr kumimoji="1" lang="ja-JP" altLang="en-US" sz="1400">
              <a:latin typeface="ＭＳ Ｐゴシック" panose="020B0600070205080204" pitchFamily="50" charset="-128"/>
              <a:ea typeface="ＭＳ Ｐゴシック" panose="020B0600070205080204" pitchFamily="50" charset="-128"/>
            </a:rPr>
            <a:t>　給食センターの外部委託等を検討するとともに、適切な定員管理に努める。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40704</xdr:rowOff>
    </xdr:from>
    <xdr:to>
      <xdr:col>81</xdr:col>
      <xdr:colOff>44450</xdr:colOff>
      <xdr:row>63</xdr:row>
      <xdr:rowOff>76295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42054"/>
          <a:ext cx="8382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161481</xdr:rowOff>
    </xdr:from>
    <xdr:to>
      <xdr:col>77</xdr:col>
      <xdr:colOff>44450</xdr:colOff>
      <xdr:row>63</xdr:row>
      <xdr:rowOff>40704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9138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105981</xdr:rowOff>
    </xdr:from>
    <xdr:to>
      <xdr:col>72</xdr:col>
      <xdr:colOff>203200</xdr:colOff>
      <xdr:row>62</xdr:row>
      <xdr:rowOff>161481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35881"/>
          <a:ext cx="889000" cy="5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79439</xdr:rowOff>
    </xdr:from>
    <xdr:to>
      <xdr:col>68</xdr:col>
      <xdr:colOff>152400</xdr:colOff>
      <xdr:row>62</xdr:row>
      <xdr:rowOff>105981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09339"/>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25495</xdr:rowOff>
    </xdr:from>
    <xdr:to>
      <xdr:col>81</xdr:col>
      <xdr:colOff>95250</xdr:colOff>
      <xdr:row>63</xdr:row>
      <xdr:rowOff>127095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169022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9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161354</xdr:rowOff>
    </xdr:from>
    <xdr:to>
      <xdr:col>77</xdr:col>
      <xdr:colOff>95250</xdr:colOff>
      <xdr:row>63</xdr:row>
      <xdr:rowOff>91504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76281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7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110681</xdr:rowOff>
    </xdr:from>
    <xdr:to>
      <xdr:col>73</xdr:col>
      <xdr:colOff>44450</xdr:colOff>
      <xdr:row>63</xdr:row>
      <xdr:rowOff>40831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25608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2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55181</xdr:rowOff>
    </xdr:from>
    <xdr:to>
      <xdr:col>68</xdr:col>
      <xdr:colOff>203200</xdr:colOff>
      <xdr:row>62</xdr:row>
      <xdr:rowOff>156781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141558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7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28639</xdr:rowOff>
    </xdr:from>
    <xdr:to>
      <xdr:col>64</xdr:col>
      <xdr:colOff>152400</xdr:colOff>
      <xdr:row>62</xdr:row>
      <xdr:rowOff>130239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115016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4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　類似団体平均を大きく上回っており、令和</a:t>
          </a:r>
          <a:r>
            <a:rPr lang="en-US" altLang="ja-JP" sz="1400">
              <a:effectLst/>
              <a:latin typeface="ＭＳ Ｐゴシック" panose="020B0600070205080204" pitchFamily="50" charset="-128"/>
              <a:ea typeface="ＭＳ Ｐゴシック" panose="020B0600070205080204" pitchFamily="50" charset="-128"/>
            </a:rPr>
            <a:t>2</a:t>
          </a:r>
          <a:r>
            <a:rPr lang="ja-JP" altLang="en-US" sz="1400">
              <a:effectLst/>
              <a:latin typeface="ＭＳ Ｐゴシック" panose="020B0600070205080204" pitchFamily="50" charset="-128"/>
              <a:ea typeface="ＭＳ Ｐゴシック" panose="020B0600070205080204" pitchFamily="50" charset="-128"/>
            </a:rPr>
            <a:t>年度に完成したコミュニティセンターの地方債償還が始まったことで昨年度より悪化している。</a:t>
          </a:r>
        </a:p>
        <a:p>
          <a:r>
            <a:rPr lang="ja-JP" altLang="en-US" sz="1400">
              <a:effectLst/>
              <a:latin typeface="ＭＳ Ｐゴシック" panose="020B0600070205080204" pitchFamily="50" charset="-128"/>
              <a:ea typeface="ＭＳ Ｐゴシック" panose="020B0600070205080204" pitchFamily="50" charset="-128"/>
            </a:rPr>
            <a:t>　今後についても、令和</a:t>
          </a:r>
          <a:r>
            <a:rPr lang="en-US" altLang="ja-JP" sz="1400">
              <a:effectLst/>
              <a:latin typeface="ＭＳ Ｐゴシック" panose="020B0600070205080204" pitchFamily="50" charset="-128"/>
              <a:ea typeface="ＭＳ Ｐゴシック" panose="020B0600070205080204" pitchFamily="50" charset="-128"/>
            </a:rPr>
            <a:t>3</a:t>
          </a:r>
          <a:r>
            <a:rPr lang="ja-JP" altLang="en-US" sz="1400">
              <a:effectLst/>
              <a:latin typeface="ＭＳ Ｐゴシック" panose="020B0600070205080204" pitchFamily="50" charset="-128"/>
              <a:ea typeface="ＭＳ Ｐゴシック" panose="020B0600070205080204" pitchFamily="50" charset="-128"/>
            </a:rPr>
            <a:t>年度に実施した</a:t>
          </a:r>
          <a:r>
            <a:rPr lang="en-US" altLang="ja-JP" sz="1400">
              <a:effectLst/>
              <a:latin typeface="ＭＳ Ｐゴシック" panose="020B0600070205080204" pitchFamily="50" charset="-128"/>
              <a:ea typeface="ＭＳ Ｐゴシック" panose="020B0600070205080204" pitchFamily="50" charset="-128"/>
            </a:rPr>
            <a:t>IRU</a:t>
          </a:r>
          <a:r>
            <a:rPr lang="ja-JP" altLang="en-US" sz="1400">
              <a:effectLst/>
              <a:latin typeface="ＭＳ Ｐゴシック" panose="020B0600070205080204" pitchFamily="50" charset="-128"/>
              <a:ea typeface="ＭＳ Ｐゴシック" panose="020B0600070205080204" pitchFamily="50" charset="-128"/>
            </a:rPr>
            <a:t>機器更改など大規模事業の地方債償還が控えており、令和</a:t>
          </a:r>
          <a:r>
            <a:rPr lang="en-US" altLang="ja-JP" sz="1400">
              <a:effectLst/>
              <a:latin typeface="ＭＳ Ｐゴシック" panose="020B0600070205080204" pitchFamily="50" charset="-128"/>
              <a:ea typeface="ＭＳ Ｐゴシック" panose="020B0600070205080204" pitchFamily="50" charset="-128"/>
            </a:rPr>
            <a:t>9</a:t>
          </a:r>
          <a:r>
            <a:rPr lang="ja-JP" altLang="en-US" sz="1400">
              <a:effectLst/>
              <a:latin typeface="ＭＳ Ｐゴシック" panose="020B0600070205080204" pitchFamily="50" charset="-128"/>
              <a:ea typeface="ＭＳ Ｐゴシック" panose="020B0600070205080204" pitchFamily="50" charset="-128"/>
            </a:rPr>
            <a:t>年度から</a:t>
          </a:r>
          <a:r>
            <a:rPr lang="en-US" altLang="ja-JP" sz="1400">
              <a:effectLst/>
              <a:latin typeface="ＭＳ Ｐゴシック" panose="020B0600070205080204" pitchFamily="50" charset="-128"/>
              <a:ea typeface="ＭＳ Ｐゴシック" panose="020B0600070205080204" pitchFamily="50" charset="-128"/>
            </a:rPr>
            <a:t>10</a:t>
          </a:r>
          <a:r>
            <a:rPr lang="ja-JP" altLang="en-US" sz="1400">
              <a:effectLst/>
              <a:latin typeface="ＭＳ Ｐゴシック" panose="020B0600070205080204" pitchFamily="50" charset="-128"/>
              <a:ea typeface="ＭＳ Ｐゴシック" panose="020B0600070205080204" pitchFamily="50" charset="-128"/>
            </a:rPr>
            <a:t>年度にかけてピークを迎える想定である。地方債発行額の縮小を行っていくとともに、適切な事業規模の検討、計画的な事業実施による発行額の平準化を行っていく必要がある。</a:t>
          </a: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71120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952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22860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3247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88138</xdr:rowOff>
    </xdr:from>
    <xdr:to>
      <xdr:col>72</xdr:col>
      <xdr:colOff>203200</xdr:colOff>
      <xdr:row>42</xdr:row>
      <xdr:rowOff>131572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890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88138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5043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87647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8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37338</xdr:rowOff>
    </xdr:from>
    <xdr:to>
      <xdr:col>68</xdr:col>
      <xdr:colOff>203200</xdr:colOff>
      <xdr:row>42</xdr:row>
      <xdr:rowOff>138938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123715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　一般会計の償還額が地方債借入額を上回ったことで償還が進展し、前年度から</a:t>
          </a:r>
          <a:r>
            <a:rPr lang="en-US" altLang="ja-JP" sz="1400">
              <a:effectLst/>
              <a:latin typeface="ＭＳ Ｐゴシック" panose="020B0600070205080204" pitchFamily="50" charset="-128"/>
              <a:ea typeface="ＭＳ Ｐゴシック" panose="020B0600070205080204" pitchFamily="50" charset="-128"/>
            </a:rPr>
            <a:t>17.7</a:t>
          </a:r>
          <a:r>
            <a:rPr lang="ja-JP" altLang="en-US" sz="1400">
              <a:effectLst/>
              <a:latin typeface="ＭＳ Ｐゴシック" panose="020B0600070205080204" pitchFamily="50" charset="-128"/>
              <a:ea typeface="ＭＳ Ｐゴシック" panose="020B0600070205080204" pitchFamily="50" charset="-128"/>
            </a:rPr>
            <a:t>ポイント減少した。依然として類似団体平均を大きく上回っており、特に近年の大型建設事業実施に伴い増加している地方債現在高は懸念事項である。今後は、事業実施の時期や規模等適切な検討を行い、将来負担の削減に努める</a:t>
          </a: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139418</xdr:rowOff>
    </xdr:from>
    <xdr:to>
      <xdr:col>81</xdr:col>
      <xdr:colOff>44450</xdr:colOff>
      <xdr:row>17</xdr:row>
      <xdr:rowOff>33796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711168"/>
          <a:ext cx="8382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33796</xdr:rowOff>
    </xdr:from>
    <xdr:to>
      <xdr:col>77</xdr:col>
      <xdr:colOff>44450</xdr:colOff>
      <xdr:row>17</xdr:row>
      <xdr:rowOff>123613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948446"/>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123613</xdr:rowOff>
    </xdr:from>
    <xdr:to>
      <xdr:col>72</xdr:col>
      <xdr:colOff>203200</xdr:colOff>
      <xdr:row>19</xdr:row>
      <xdr:rowOff>105128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038263"/>
          <a:ext cx="889000" cy="3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54187</xdr:rowOff>
    </xdr:from>
    <xdr:to>
      <xdr:col>68</xdr:col>
      <xdr:colOff>152400</xdr:colOff>
      <xdr:row>19</xdr:row>
      <xdr:rowOff>105128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3311737"/>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88618</xdr:rowOff>
    </xdr:from>
    <xdr:to>
      <xdr:col>81</xdr:col>
      <xdr:colOff>95250</xdr:colOff>
      <xdr:row>16</xdr:row>
      <xdr:rowOff>18768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6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60695</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63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154446</xdr:rowOff>
    </xdr:from>
    <xdr:to>
      <xdr:col>77</xdr:col>
      <xdr:colOff>95250</xdr:colOff>
      <xdr:row>17</xdr:row>
      <xdr:rowOff>84596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8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69373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98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72813</xdr:rowOff>
    </xdr:from>
    <xdr:to>
      <xdr:col>73</xdr:col>
      <xdr:colOff>44450</xdr:colOff>
      <xdr:row>18</xdr:row>
      <xdr:rowOff>2963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159190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54328</xdr:rowOff>
    </xdr:from>
    <xdr:to>
      <xdr:col>68</xdr:col>
      <xdr:colOff>203200</xdr:colOff>
      <xdr:row>19</xdr:row>
      <xdr:rowOff>155928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140705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39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3387</xdr:rowOff>
    </xdr:from>
    <xdr:to>
      <xdr:col>64</xdr:col>
      <xdr:colOff>152400</xdr:colOff>
      <xdr:row>19</xdr:row>
      <xdr:rowOff>104987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2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89764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34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6,129
6,020
224.70
6,865,826
6,825,542
11,702
4,187,975
7,620,992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人事院勧告による職員給与費の増や、会計年度任用職員の勤勉手当支給開始に伴い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ポイント比率が増加している。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latin typeface="ＭＳ Ｐゴシック" panose="020B0600070205080204" pitchFamily="50" charset="-128"/>
              <a:ea typeface="ＭＳ Ｐゴシック" panose="020B0600070205080204" pitchFamily="50" charset="-128"/>
            </a:rPr>
            <a:t>　今後も定員適正化計画に基づく計画的な職員採用を実施し、人件費の抑制に努める。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自治体システムの標準化や国の制度改正にともなう内部情報系システムの委託料が高止まりしており、類似団体平均と比べても上回っている状態である。通常経費については現状維持し、業務効率化・経費削減により経費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132715</xdr:rowOff>
    </xdr:from>
    <xdr:to>
      <xdr:col>82</xdr:col>
      <xdr:colOff>107950</xdr:colOff>
      <xdr:row>15</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044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121285</xdr:rowOff>
    </xdr:from>
    <xdr:to>
      <xdr:col>78</xdr:col>
      <xdr:colOff>69850</xdr:colOff>
      <xdr:row>15</xdr:row>
      <xdr:rowOff>132715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30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121285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8445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615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93345</xdr:rowOff>
    </xdr:from>
    <xdr:to>
      <xdr:col>82</xdr:col>
      <xdr:colOff>158750</xdr:colOff>
      <xdr:row>16</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81915</xdr:rowOff>
    </xdr:from>
    <xdr:to>
      <xdr:col>78</xdr:col>
      <xdr:colOff>120650</xdr:colOff>
      <xdr:row>16</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168292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4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70485</xdr:rowOff>
    </xdr:from>
    <xdr:to>
      <xdr:col>74</xdr:col>
      <xdr:colOff>31750</xdr:colOff>
      <xdr:row>16</xdr:row>
      <xdr:rowOff>635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156862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前年度から</a:t>
          </a:r>
          <a:r>
            <a:rPr kumimoji="1" lang="en-US" altLang="ja-JP" sz="1400">
              <a:latin typeface="ＭＳ Ｐゴシック" panose="020B0600070205080204" pitchFamily="50" charset="-128"/>
              <a:ea typeface="ＭＳ Ｐゴシック" panose="020B0600070205080204" pitchFamily="50" charset="-128"/>
            </a:rPr>
            <a:t>0.1</a:t>
          </a:r>
          <a:r>
            <a:rPr kumimoji="1" lang="ja-JP" altLang="en-US" sz="1400">
              <a:latin typeface="ＭＳ Ｐゴシック" panose="020B0600070205080204" pitchFamily="50" charset="-128"/>
              <a:ea typeface="ＭＳ Ｐゴシック" panose="020B0600070205080204" pitchFamily="50" charset="-128"/>
            </a:rPr>
            <a:t>ポイント減少しているが類似団体平均とほぼ同値である。</a:t>
          </a:r>
        </a:p>
        <a:p>
          <a:r>
            <a:rPr kumimoji="1" lang="ja-JP" altLang="en-US" sz="1400">
              <a:latin typeface="ＭＳ Ｐゴシック" panose="020B0600070205080204" pitchFamily="50" charset="-128"/>
              <a:ea typeface="ＭＳ Ｐゴシック" panose="020B0600070205080204" pitchFamily="50" charset="-128"/>
            </a:rPr>
            <a:t>　人口減による医療扶助等の対象者の減少が緩やかに続いていくことが推測されるが、依然として高齢化率が全国平均を上回っている状態であるため、今後も適切な事業運営に努める。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61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前年度と同値であるが全国平均を上回っている状況である。</a:t>
          </a:r>
        </a:p>
        <a:p>
          <a:r>
            <a:rPr kumimoji="1" lang="ja-JP" altLang="en-US" sz="1400">
              <a:latin typeface="ＭＳ Ｐゴシック" panose="020B0600070205080204" pitchFamily="50" charset="-128"/>
              <a:ea typeface="ＭＳ Ｐゴシック" panose="020B0600070205080204" pitchFamily="50" charset="-128"/>
            </a:rPr>
            <a:t>　それぞれの会計において保有施設の老朽化による維持管理が増加傾向にあるため、施設管理計画に基づく適正な管理を行い、経費削減に努める。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5842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8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60</xdr:row>
      <xdr:rowOff>140716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78492"/>
          <a:ext cx="889000" cy="64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140716</xdr:rowOff>
    </xdr:from>
    <xdr:to>
      <xdr:col>73</xdr:col>
      <xdr:colOff>180975</xdr:colOff>
      <xdr:row>61</xdr:row>
      <xdr:rowOff>51562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4277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51562</xdr:rowOff>
    </xdr:from>
    <xdr:to>
      <xdr:col>69</xdr:col>
      <xdr:colOff>92075</xdr:colOff>
      <xdr:row>61</xdr:row>
      <xdr:rowOff>97282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5100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98569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66819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89916</xdr:rowOff>
    </xdr:from>
    <xdr:to>
      <xdr:col>74</xdr:col>
      <xdr:colOff>31750</xdr:colOff>
      <xdr:row>61</xdr:row>
      <xdr:rowOff>20066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4843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762</xdr:rowOff>
    </xdr:from>
    <xdr:to>
      <xdr:col>69</xdr:col>
      <xdr:colOff>142875</xdr:colOff>
      <xdr:row>61</xdr:row>
      <xdr:rowOff>102362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87139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54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46482</xdr:rowOff>
    </xdr:from>
    <xdr:to>
      <xdr:col>65</xdr:col>
      <xdr:colOff>53975</xdr:colOff>
      <xdr:row>61</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132859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前年度から</a:t>
          </a:r>
          <a:r>
            <a:rPr kumimoji="1" lang="en-US" altLang="ja-JP" sz="1400">
              <a:latin typeface="ＭＳ Ｐゴシック" panose="020B0600070205080204" pitchFamily="50" charset="-128"/>
              <a:ea typeface="ＭＳ Ｐゴシック" panose="020B0600070205080204" pitchFamily="50" charset="-128"/>
            </a:rPr>
            <a:t>0.5</a:t>
          </a:r>
          <a:r>
            <a:rPr kumimoji="1" lang="ja-JP" altLang="en-US" sz="1400">
              <a:latin typeface="ＭＳ Ｐゴシック" panose="020B0600070205080204" pitchFamily="50" charset="-128"/>
              <a:ea typeface="ＭＳ Ｐゴシック" panose="020B0600070205080204" pitchFamily="50" charset="-128"/>
            </a:rPr>
            <a:t>ポイント減少しているが、依然として類似団体平均より大きく上回っている。主な要因として、公共下水道事業会計・農業集落排水事業会計・病院事業会計への繰出金が高水準であることがあげられる。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引き続き、補助事業全般の適正化を図るとともに、事業費削減に努める。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88138</xdr:rowOff>
    </xdr:from>
    <xdr:to>
      <xdr:col>82</xdr:col>
      <xdr:colOff>107950</xdr:colOff>
      <xdr:row>39</xdr:row>
      <xdr:rowOff>110998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7746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39</xdr:row>
      <xdr:rowOff>110998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18072"/>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60198</xdr:rowOff>
    </xdr:from>
    <xdr:to>
      <xdr:col>78</xdr:col>
      <xdr:colOff>120650</xdr:colOff>
      <xdr:row>39</xdr:row>
      <xdr:rowOff>161798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146575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中学校改修事業、保育園新築、新図書館建築など大規模事業に伴う地方債償還の開始により増加しており、令和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年度実施の</a:t>
          </a:r>
          <a:r>
            <a:rPr kumimoji="1" lang="en-US" altLang="ja-JP" sz="1400">
              <a:latin typeface="ＭＳ Ｐゴシック" panose="020B0600070205080204" pitchFamily="50" charset="-128"/>
              <a:ea typeface="ＭＳ Ｐゴシック" panose="020B0600070205080204" pitchFamily="50" charset="-128"/>
            </a:rPr>
            <a:t>IRU</a:t>
          </a:r>
          <a:r>
            <a:rPr kumimoji="1" lang="ja-JP" altLang="en-US" sz="1400">
              <a:latin typeface="ＭＳ Ｐゴシック" panose="020B0600070205080204" pitchFamily="50" charset="-128"/>
              <a:ea typeface="ＭＳ Ｐゴシック" panose="020B0600070205080204" pitchFamily="50" charset="-128"/>
            </a:rPr>
            <a:t>機器更改など大規模事業の地方債償還を控えているため、今後も増加が見込まれる。地方債発行額の縮小を行っていくとともに、適切な事業規模の検討、計画的な事業実施による発行額の平準化を行っていく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27939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2105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8889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914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762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64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148589</xdr:rowOff>
    </xdr:from>
    <xdr:to>
      <xdr:col>24</xdr:col>
      <xdr:colOff>76200</xdr:colOff>
      <xdr:row>77</xdr:row>
      <xdr:rowOff>78739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120666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比率としては</a:t>
          </a:r>
          <a:r>
            <a:rPr kumimoji="1" lang="en-US" altLang="ja-JP" sz="1400">
              <a:latin typeface="ＭＳ Ｐゴシック" panose="020B0600070205080204" pitchFamily="50" charset="-128"/>
              <a:ea typeface="ＭＳ Ｐゴシック" panose="020B0600070205080204" pitchFamily="50" charset="-128"/>
            </a:rPr>
            <a:t>2.0</a:t>
          </a:r>
          <a:r>
            <a:rPr kumimoji="1" lang="ja-JP" altLang="en-US" sz="1400">
              <a:latin typeface="ＭＳ Ｐゴシック" panose="020B0600070205080204" pitchFamily="50" charset="-128"/>
              <a:ea typeface="ＭＳ Ｐゴシック" panose="020B0600070205080204" pitchFamily="50" charset="-128"/>
            </a:rPr>
            <a:t>ポイント増加しているが、要因として物価高騰の影響等により、経常経費が増加したこと、職員の給与改定等に伴い人件費が増加したことが考えられる。老朽化していく施設の維持管理費や大型建設事業に係る地方債の元金償還が控えている公債費など、今後も厳しい財政状況が見込まれるため、引き続き経常経費の抑制に努めていきたい。</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3556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880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90424</xdr:rowOff>
    </xdr:from>
    <xdr:to>
      <xdr:col>78</xdr:col>
      <xdr:colOff>69850</xdr:colOff>
      <xdr:row>75</xdr:row>
      <xdr:rowOff>129286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9491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90424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0116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0116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96283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164864</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2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39624</xdr:rowOff>
    </xdr:from>
    <xdr:to>
      <xdr:col>74</xdr:col>
      <xdr:colOff>31750</xdr:colOff>
      <xdr:row>75</xdr:row>
      <xdr:rowOff>141224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126001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8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77995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67056</xdr:rowOff>
    </xdr:from>
    <xdr:to>
      <xdr:col>65</xdr:col>
      <xdr:colOff>53975</xdr:colOff>
      <xdr:row>75</xdr:row>
      <xdr:rowOff>168656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153433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127533</xdr:rowOff>
    </xdr:from>
    <xdr:to>
      <xdr:col>29</xdr:col>
      <xdr:colOff>127000</xdr:colOff>
      <xdr:row>15</xdr:row>
      <xdr:rowOff>158615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5458"/>
          <a:ext cx="647700" cy="202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158615</xdr:rowOff>
    </xdr:from>
    <xdr:to>
      <xdr:col>26</xdr:col>
      <xdr:colOff>50800</xdr:colOff>
      <xdr:row>16</xdr:row>
      <xdr:rowOff>76571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77990"/>
          <a:ext cx="698500" cy="89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76571</xdr:rowOff>
    </xdr:from>
    <xdr:to>
      <xdr:col>22</xdr:col>
      <xdr:colOff>114300</xdr:colOff>
      <xdr:row>16</xdr:row>
      <xdr:rowOff>136936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7396"/>
          <a:ext cx="698500" cy="60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136936</xdr:rowOff>
    </xdr:from>
    <xdr:to>
      <xdr:col>18</xdr:col>
      <xdr:colOff>177800</xdr:colOff>
      <xdr:row>17</xdr:row>
      <xdr:rowOff>23879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7761"/>
          <a:ext cx="698500" cy="5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76733</xdr:rowOff>
    </xdr:from>
    <xdr:to>
      <xdr:col>29</xdr:col>
      <xdr:colOff>177800</xdr:colOff>
      <xdr:row>15</xdr:row>
      <xdr:rowOff>6883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93260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107815</xdr:rowOff>
    </xdr:from>
    <xdr:to>
      <xdr:col>26</xdr:col>
      <xdr:colOff>101600</xdr:colOff>
      <xdr:row>16</xdr:row>
      <xdr:rowOff>37965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2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48142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25771</xdr:rowOff>
    </xdr:from>
    <xdr:to>
      <xdr:col>22</xdr:col>
      <xdr:colOff>165100</xdr:colOff>
      <xdr:row>16</xdr:row>
      <xdr:rowOff>127371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6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137548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86136</xdr:rowOff>
    </xdr:from>
    <xdr:to>
      <xdr:col>19</xdr:col>
      <xdr:colOff>38100</xdr:colOff>
      <xdr:row>17</xdr:row>
      <xdr:rowOff>16286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144529</xdr:rowOff>
    </xdr:from>
    <xdr:to>
      <xdr:col>15</xdr:col>
      <xdr:colOff>101600</xdr:colOff>
      <xdr:row>17</xdr:row>
      <xdr:rowOff>74679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84856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276916</xdr:rowOff>
    </xdr:from>
    <xdr:to>
      <xdr:col>29</xdr:col>
      <xdr:colOff>127000</xdr:colOff>
      <xdr:row>34</xdr:row>
      <xdr:rowOff>335993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44366"/>
          <a:ext cx="647700" cy="59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335993</xdr:rowOff>
    </xdr:from>
    <xdr:to>
      <xdr:col>26</xdr:col>
      <xdr:colOff>50800</xdr:colOff>
      <xdr:row>35</xdr:row>
      <xdr:rowOff>67214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03443"/>
          <a:ext cx="698500" cy="7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67214</xdr:rowOff>
    </xdr:from>
    <xdr:to>
      <xdr:col>22</xdr:col>
      <xdr:colOff>114300</xdr:colOff>
      <xdr:row>35</xdr:row>
      <xdr:rowOff>109535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77564"/>
          <a:ext cx="698500" cy="4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109535</xdr:rowOff>
    </xdr:from>
    <xdr:to>
      <xdr:col>18</xdr:col>
      <xdr:colOff>177800</xdr:colOff>
      <xdr:row>35</xdr:row>
      <xdr:rowOff>189834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9885"/>
          <a:ext cx="698500" cy="80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226116</xdr:rowOff>
    </xdr:from>
    <xdr:to>
      <xdr:col>29</xdr:col>
      <xdr:colOff>177800</xdr:colOff>
      <xdr:row>34</xdr:row>
      <xdr:rowOff>327716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9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71193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285193</xdr:rowOff>
    </xdr:from>
    <xdr:to>
      <xdr:col>26</xdr:col>
      <xdr:colOff>101600</xdr:colOff>
      <xdr:row>35</xdr:row>
      <xdr:rowOff>43893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52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54071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2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16414</xdr:rowOff>
    </xdr:from>
    <xdr:to>
      <xdr:col>22</xdr:col>
      <xdr:colOff>165100</xdr:colOff>
      <xdr:row>35</xdr:row>
      <xdr:rowOff>118014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6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128190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58735</xdr:rowOff>
    </xdr:from>
    <xdr:to>
      <xdr:col>19</xdr:col>
      <xdr:colOff>38100</xdr:colOff>
      <xdr:row>35</xdr:row>
      <xdr:rowOff>160335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9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170512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139034</xdr:rowOff>
    </xdr:from>
    <xdr:to>
      <xdr:col>15</xdr:col>
      <xdr:colOff>101600</xdr:colOff>
      <xdr:row>35</xdr:row>
      <xdr:rowOff>240634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9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250811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6,129
6,020
224.70
6,865,826
6,825,542
11,702
4,187,975
7,620,992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112032</xdr:rowOff>
    </xdr:from>
    <xdr:to>
      <xdr:col>24</xdr:col>
      <xdr:colOff>63500</xdr:colOff>
      <xdr:row>35</xdr:row>
      <xdr:rowOff>85766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1332"/>
          <a:ext cx="838200" cy="14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85766</xdr:rowOff>
    </xdr:from>
    <xdr:to>
      <xdr:col>19</xdr:col>
      <xdr:colOff>177800</xdr:colOff>
      <xdr:row>35</xdr:row>
      <xdr:rowOff>143853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6516"/>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143853</xdr:rowOff>
    </xdr:from>
    <xdr:to>
      <xdr:col>15</xdr:col>
      <xdr:colOff>50800</xdr:colOff>
      <xdr:row>36</xdr:row>
      <xdr:rowOff>48687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4603"/>
          <a:ext cx="889000" cy="7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48687</xdr:rowOff>
    </xdr:from>
    <xdr:to>
      <xdr:col>10</xdr:col>
      <xdr:colOff>114300</xdr:colOff>
      <xdr:row>36</xdr:row>
      <xdr:rowOff>49776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088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61232</xdr:rowOff>
    </xdr:from>
    <xdr:to>
      <xdr:col>24</xdr:col>
      <xdr:colOff>114300</xdr:colOff>
      <xdr:row>34</xdr:row>
      <xdr:rowOff>162832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84109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34966</xdr:rowOff>
    </xdr:from>
    <xdr:to>
      <xdr:col>20</xdr:col>
      <xdr:colOff>38100</xdr:colOff>
      <xdr:row>35</xdr:row>
      <xdr:rowOff>136566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153093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93053</xdr:rowOff>
    </xdr:from>
    <xdr:to>
      <xdr:col>15</xdr:col>
      <xdr:colOff>101600</xdr:colOff>
      <xdr:row>36</xdr:row>
      <xdr:rowOff>23203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39730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6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169337</xdr:rowOff>
    </xdr:from>
    <xdr:to>
      <xdr:col>10</xdr:col>
      <xdr:colOff>165100</xdr:colOff>
      <xdr:row>36</xdr:row>
      <xdr:rowOff>99487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116014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170426</xdr:rowOff>
    </xdr:from>
    <xdr:to>
      <xdr:col>6</xdr:col>
      <xdr:colOff>38100</xdr:colOff>
      <xdr:row>36</xdr:row>
      <xdr:rowOff>100576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117103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79445</xdr:rowOff>
    </xdr:from>
    <xdr:to>
      <xdr:col>24</xdr:col>
      <xdr:colOff>63500</xdr:colOff>
      <xdr:row>58</xdr:row>
      <xdr:rowOff>94100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3545"/>
          <a:ext cx="838200" cy="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94100</xdr:rowOff>
    </xdr:from>
    <xdr:to>
      <xdr:col>19</xdr:col>
      <xdr:colOff>177800</xdr:colOff>
      <xdr:row>58</xdr:row>
      <xdr:rowOff>99489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8200"/>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64341</xdr:rowOff>
    </xdr:from>
    <xdr:to>
      <xdr:col>15</xdr:col>
      <xdr:colOff>50800</xdr:colOff>
      <xdr:row>58</xdr:row>
      <xdr:rowOff>99489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08441"/>
          <a:ext cx="889000" cy="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64341</xdr:rowOff>
    </xdr:from>
    <xdr:to>
      <xdr:col>10</xdr:col>
      <xdr:colOff>114300</xdr:colOff>
      <xdr:row>58</xdr:row>
      <xdr:rowOff>112106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8441"/>
          <a:ext cx="889000" cy="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28645</xdr:rowOff>
    </xdr:from>
    <xdr:to>
      <xdr:col>24</xdr:col>
      <xdr:colOff>114300</xdr:colOff>
      <xdr:row>58</xdr:row>
      <xdr:rowOff>130245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159472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43300</xdr:rowOff>
    </xdr:from>
    <xdr:to>
      <xdr:col>20</xdr:col>
      <xdr:colOff>38100</xdr:colOff>
      <xdr:row>58</xdr:row>
      <xdr:rowOff>144900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161427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48689</xdr:rowOff>
    </xdr:from>
    <xdr:to>
      <xdr:col>15</xdr:col>
      <xdr:colOff>101600</xdr:colOff>
      <xdr:row>58</xdr:row>
      <xdr:rowOff>150289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166816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13541</xdr:rowOff>
    </xdr:from>
    <xdr:to>
      <xdr:col>10</xdr:col>
      <xdr:colOff>165100</xdr:colOff>
      <xdr:row>58</xdr:row>
      <xdr:rowOff>115141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131668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3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61306</xdr:rowOff>
    </xdr:from>
    <xdr:to>
      <xdr:col>6</xdr:col>
      <xdr:colOff>38100</xdr:colOff>
      <xdr:row>58</xdr:row>
      <xdr:rowOff>162906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7983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86207</xdr:rowOff>
    </xdr:from>
    <xdr:to>
      <xdr:col>24</xdr:col>
      <xdr:colOff>63500</xdr:colOff>
      <xdr:row>78</xdr:row>
      <xdr:rowOff>154115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59307"/>
          <a:ext cx="838200" cy="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101740</xdr:rowOff>
    </xdr:from>
    <xdr:to>
      <xdr:col>19</xdr:col>
      <xdr:colOff>177800</xdr:colOff>
      <xdr:row>78</xdr:row>
      <xdr:rowOff>154115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4840"/>
          <a:ext cx="889000" cy="5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101740</xdr:rowOff>
    </xdr:from>
    <xdr:to>
      <xdr:col>15</xdr:col>
      <xdr:colOff>50800</xdr:colOff>
      <xdr:row>78</xdr:row>
      <xdr:rowOff>130887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4840"/>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130887</xdr:rowOff>
    </xdr:from>
    <xdr:to>
      <xdr:col>10</xdr:col>
      <xdr:colOff>114300</xdr:colOff>
      <xdr:row>78</xdr:row>
      <xdr:rowOff>160198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3987"/>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35407</xdr:rowOff>
    </xdr:from>
    <xdr:to>
      <xdr:col>24</xdr:col>
      <xdr:colOff>114300</xdr:colOff>
      <xdr:row>78</xdr:row>
      <xdr:rowOff>137007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121784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103315</xdr:rowOff>
    </xdr:from>
    <xdr:to>
      <xdr:col>20</xdr:col>
      <xdr:colOff>38100</xdr:colOff>
      <xdr:row>79</xdr:row>
      <xdr:rowOff>33465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24592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50940</xdr:rowOff>
    </xdr:from>
    <xdr:to>
      <xdr:col>15</xdr:col>
      <xdr:colOff>101600</xdr:colOff>
      <xdr:row>78</xdr:row>
      <xdr:rowOff>152540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143667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80087</xdr:rowOff>
    </xdr:from>
    <xdr:to>
      <xdr:col>10</xdr:col>
      <xdr:colOff>165100</xdr:colOff>
      <xdr:row>79</xdr:row>
      <xdr:rowOff>10237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1364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109398</xdr:rowOff>
    </xdr:from>
    <xdr:to>
      <xdr:col>6</xdr:col>
      <xdr:colOff>38100</xdr:colOff>
      <xdr:row>79</xdr:row>
      <xdr:rowOff>39548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30675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134747</xdr:rowOff>
    </xdr:from>
    <xdr:to>
      <xdr:col>24</xdr:col>
      <xdr:colOff>63500</xdr:colOff>
      <xdr:row>94</xdr:row>
      <xdr:rowOff>144120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51047"/>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144120</xdr:rowOff>
    </xdr:from>
    <xdr:to>
      <xdr:col>19</xdr:col>
      <xdr:colOff>177800</xdr:colOff>
      <xdr:row>95</xdr:row>
      <xdr:rowOff>88134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60420"/>
          <a:ext cx="889000" cy="1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105443</xdr:rowOff>
    </xdr:from>
    <xdr:to>
      <xdr:col>15</xdr:col>
      <xdr:colOff>50800</xdr:colOff>
      <xdr:row>95</xdr:row>
      <xdr:rowOff>88134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21743"/>
          <a:ext cx="889000" cy="1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105443</xdr:rowOff>
    </xdr:from>
    <xdr:to>
      <xdr:col>10</xdr:col>
      <xdr:colOff>114300</xdr:colOff>
      <xdr:row>96</xdr:row>
      <xdr:rowOff>15929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21743"/>
          <a:ext cx="889000" cy="2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83947</xdr:rowOff>
    </xdr:from>
    <xdr:to>
      <xdr:col>24</xdr:col>
      <xdr:colOff>114300</xdr:colOff>
      <xdr:row>95</xdr:row>
      <xdr:rowOff>14097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106824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5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93320</xdr:rowOff>
    </xdr:from>
    <xdr:to>
      <xdr:col>20</xdr:col>
      <xdr:colOff>38100</xdr:colOff>
      <xdr:row>95</xdr:row>
      <xdr:rowOff>23470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39997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98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37334</xdr:rowOff>
    </xdr:from>
    <xdr:to>
      <xdr:col>15</xdr:col>
      <xdr:colOff>101600</xdr:colOff>
      <xdr:row>95</xdr:row>
      <xdr:rowOff>138934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155461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0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54643</xdr:rowOff>
    </xdr:from>
    <xdr:to>
      <xdr:col>10</xdr:col>
      <xdr:colOff>165100</xdr:colOff>
      <xdr:row>94</xdr:row>
      <xdr:rowOff>156243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7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1320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4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136579</xdr:rowOff>
    </xdr:from>
    <xdr:to>
      <xdr:col>6</xdr:col>
      <xdr:colOff>38100</xdr:colOff>
      <xdr:row>96</xdr:row>
      <xdr:rowOff>66729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83256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9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144192</xdr:rowOff>
    </xdr:from>
    <xdr:to>
      <xdr:col>55</xdr:col>
      <xdr:colOff>0</xdr:colOff>
      <xdr:row>33</xdr:row>
      <xdr:rowOff>167715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02042"/>
          <a:ext cx="8382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167715</xdr:rowOff>
    </xdr:from>
    <xdr:to>
      <xdr:col>50</xdr:col>
      <xdr:colOff>114300</xdr:colOff>
      <xdr:row>35</xdr:row>
      <xdr:rowOff>75463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25565"/>
          <a:ext cx="889000" cy="2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72473</xdr:rowOff>
    </xdr:from>
    <xdr:to>
      <xdr:col>45</xdr:col>
      <xdr:colOff>177800</xdr:colOff>
      <xdr:row>35</xdr:row>
      <xdr:rowOff>75463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73223"/>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6373</xdr:rowOff>
    </xdr:from>
    <xdr:to>
      <xdr:col>41</xdr:col>
      <xdr:colOff>50800</xdr:colOff>
      <xdr:row>35</xdr:row>
      <xdr:rowOff>72473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64223"/>
          <a:ext cx="889000" cy="40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93392</xdr:rowOff>
    </xdr:from>
    <xdr:to>
      <xdr:col>55</xdr:col>
      <xdr:colOff>50800</xdr:colOff>
      <xdr:row>34</xdr:row>
      <xdr:rowOff>23542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5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116269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0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116915</xdr:rowOff>
    </xdr:from>
    <xdr:to>
      <xdr:col>50</xdr:col>
      <xdr:colOff>165100</xdr:colOff>
      <xdr:row>34</xdr:row>
      <xdr:rowOff>47065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63592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4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24663</xdr:rowOff>
    </xdr:from>
    <xdr:to>
      <xdr:col>46</xdr:col>
      <xdr:colOff>38100</xdr:colOff>
      <xdr:row>35</xdr:row>
      <xdr:rowOff>126263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142790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21673</xdr:rowOff>
    </xdr:from>
    <xdr:to>
      <xdr:col>41</xdr:col>
      <xdr:colOff>101600</xdr:colOff>
      <xdr:row>35</xdr:row>
      <xdr:rowOff>123273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2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139800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9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127023</xdr:rowOff>
    </xdr:from>
    <xdr:to>
      <xdr:col>36</xdr:col>
      <xdr:colOff>165100</xdr:colOff>
      <xdr:row>33</xdr:row>
      <xdr:rowOff>57173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73700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103107</xdr:rowOff>
    </xdr:from>
    <xdr:to>
      <xdr:col>55</xdr:col>
      <xdr:colOff>0</xdr:colOff>
      <xdr:row>58</xdr:row>
      <xdr:rowOff>143044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47207"/>
          <a:ext cx="838200" cy="3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103107</xdr:rowOff>
    </xdr:from>
    <xdr:to>
      <xdr:col>50</xdr:col>
      <xdr:colOff>114300</xdr:colOff>
      <xdr:row>58</xdr:row>
      <xdr:rowOff>132418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47207"/>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132418</xdr:rowOff>
    </xdr:from>
    <xdr:to>
      <xdr:col>45</xdr:col>
      <xdr:colOff>177800</xdr:colOff>
      <xdr:row>58</xdr:row>
      <xdr:rowOff>147238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76518"/>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71889</xdr:rowOff>
    </xdr:from>
    <xdr:to>
      <xdr:col>41</xdr:col>
      <xdr:colOff>50800</xdr:colOff>
      <xdr:row>58</xdr:row>
      <xdr:rowOff>147238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15989"/>
          <a:ext cx="889000" cy="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92244</xdr:rowOff>
    </xdr:from>
    <xdr:to>
      <xdr:col>55</xdr:col>
      <xdr:colOff>50800</xdr:colOff>
      <xdr:row>59</xdr:row>
      <xdr:rowOff>22394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52307</xdr:rowOff>
    </xdr:from>
    <xdr:to>
      <xdr:col>50</xdr:col>
      <xdr:colOff>165100</xdr:colOff>
      <xdr:row>58</xdr:row>
      <xdr:rowOff>153907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170434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81618</xdr:rowOff>
    </xdr:from>
    <xdr:to>
      <xdr:col>46</xdr:col>
      <xdr:colOff>38100</xdr:colOff>
      <xdr:row>59</xdr:row>
      <xdr:rowOff>11768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28295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0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96438</xdr:rowOff>
    </xdr:from>
    <xdr:to>
      <xdr:col>41</xdr:col>
      <xdr:colOff>101600</xdr:colOff>
      <xdr:row>59</xdr:row>
      <xdr:rowOff>26588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17715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21089</xdr:rowOff>
    </xdr:from>
    <xdr:to>
      <xdr:col>36</xdr:col>
      <xdr:colOff>165100</xdr:colOff>
      <xdr:row>58</xdr:row>
      <xdr:rowOff>122689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139216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4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82734</xdr:rowOff>
    </xdr:from>
    <xdr:to>
      <xdr:col>55</xdr:col>
      <xdr:colOff>0</xdr:colOff>
      <xdr:row>78</xdr:row>
      <xdr:rowOff>119951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55834"/>
          <a:ext cx="8382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82734</xdr:rowOff>
    </xdr:from>
    <xdr:to>
      <xdr:col>50</xdr:col>
      <xdr:colOff>114300</xdr:colOff>
      <xdr:row>78</xdr:row>
      <xdr:rowOff>124484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5834"/>
          <a:ext cx="889000" cy="4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124484</xdr:rowOff>
    </xdr:from>
    <xdr:to>
      <xdr:col>45</xdr:col>
      <xdr:colOff>177800</xdr:colOff>
      <xdr:row>78</xdr:row>
      <xdr:rowOff>131139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7584"/>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127451</xdr:rowOff>
    </xdr:from>
    <xdr:to>
      <xdr:col>41</xdr:col>
      <xdr:colOff>50800</xdr:colOff>
      <xdr:row>78</xdr:row>
      <xdr:rowOff>131139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29101"/>
          <a:ext cx="889000" cy="17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69151</xdr:rowOff>
    </xdr:from>
    <xdr:to>
      <xdr:col>55</xdr:col>
      <xdr:colOff>50800</xdr:colOff>
      <xdr:row>78</xdr:row>
      <xdr:rowOff>170751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31934</xdr:rowOff>
    </xdr:from>
    <xdr:to>
      <xdr:col>50</xdr:col>
      <xdr:colOff>165100</xdr:colOff>
      <xdr:row>78</xdr:row>
      <xdr:rowOff>133534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124661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73684</xdr:rowOff>
    </xdr:from>
    <xdr:to>
      <xdr:col>46</xdr:col>
      <xdr:colOff>38100</xdr:colOff>
      <xdr:row>79</xdr:row>
      <xdr:rowOff>3834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166411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80339</xdr:rowOff>
    </xdr:from>
    <xdr:to>
      <xdr:col>41</xdr:col>
      <xdr:colOff>101600</xdr:colOff>
      <xdr:row>79</xdr:row>
      <xdr:rowOff>10489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1616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76651</xdr:rowOff>
    </xdr:from>
    <xdr:to>
      <xdr:col>36</xdr:col>
      <xdr:colOff>165100</xdr:colOff>
      <xdr:row>78</xdr:row>
      <xdr:rowOff>6801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23328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165033</xdr:rowOff>
    </xdr:from>
    <xdr:to>
      <xdr:col>55</xdr:col>
      <xdr:colOff>0</xdr:colOff>
      <xdr:row>98</xdr:row>
      <xdr:rowOff>53595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95683"/>
          <a:ext cx="838200" cy="6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165033</xdr:rowOff>
    </xdr:from>
    <xdr:to>
      <xdr:col>50</xdr:col>
      <xdr:colOff>114300</xdr:colOff>
      <xdr:row>98</xdr:row>
      <xdr:rowOff>10241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95683"/>
          <a:ext cx="889000" cy="1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10241</xdr:rowOff>
    </xdr:from>
    <xdr:to>
      <xdr:col>45</xdr:col>
      <xdr:colOff>177800</xdr:colOff>
      <xdr:row>98</xdr:row>
      <xdr:rowOff>23768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12341"/>
          <a:ext cx="889000" cy="1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23768</xdr:rowOff>
    </xdr:from>
    <xdr:to>
      <xdr:col>41</xdr:col>
      <xdr:colOff>50800</xdr:colOff>
      <xdr:row>98</xdr:row>
      <xdr:rowOff>37723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25868"/>
          <a:ext cx="889000" cy="1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2795</xdr:rowOff>
    </xdr:from>
    <xdr:to>
      <xdr:col>55</xdr:col>
      <xdr:colOff>50800</xdr:colOff>
      <xdr:row>98</xdr:row>
      <xdr:rowOff>104395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25672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114233</xdr:rowOff>
    </xdr:from>
    <xdr:to>
      <xdr:col>50</xdr:col>
      <xdr:colOff>165100</xdr:colOff>
      <xdr:row>98</xdr:row>
      <xdr:rowOff>44383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60910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2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130891</xdr:rowOff>
    </xdr:from>
    <xdr:to>
      <xdr:col>46</xdr:col>
      <xdr:colOff>38100</xdr:colOff>
      <xdr:row>98</xdr:row>
      <xdr:rowOff>61041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77568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3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144418</xdr:rowOff>
    </xdr:from>
    <xdr:to>
      <xdr:col>41</xdr:col>
      <xdr:colOff>101600</xdr:colOff>
      <xdr:row>98</xdr:row>
      <xdr:rowOff>74568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91095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5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158373</xdr:rowOff>
    </xdr:from>
    <xdr:to>
      <xdr:col>36</xdr:col>
      <xdr:colOff>165100</xdr:colOff>
      <xdr:row>98</xdr:row>
      <xdr:rowOff>88523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105050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6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25629</xdr:rowOff>
    </xdr:from>
    <xdr:to>
      <xdr:col>85</xdr:col>
      <xdr:colOff>127000</xdr:colOff>
      <xdr:row>38</xdr:row>
      <xdr:rowOff>66292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40729"/>
          <a:ext cx="838200" cy="4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66292</xdr:rowOff>
    </xdr:from>
    <xdr:to>
      <xdr:col>81</xdr:col>
      <xdr:colOff>50800</xdr:colOff>
      <xdr:row>38</xdr:row>
      <xdr:rowOff>131004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81392"/>
          <a:ext cx="889000" cy="6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131004</xdr:rowOff>
    </xdr:from>
    <xdr:to>
      <xdr:col>76</xdr:col>
      <xdr:colOff>114300</xdr:colOff>
      <xdr:row>38</xdr:row>
      <xdr:rowOff>133473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4610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8355</xdr:rowOff>
    </xdr:from>
    <xdr:to>
      <xdr:col>71</xdr:col>
      <xdr:colOff>177800</xdr:colOff>
      <xdr:row>38</xdr:row>
      <xdr:rowOff>133473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23455"/>
          <a:ext cx="889000" cy="12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146279</xdr:rowOff>
    </xdr:from>
    <xdr:to>
      <xdr:col>85</xdr:col>
      <xdr:colOff>177800</xdr:colOff>
      <xdr:row>38</xdr:row>
      <xdr:rowOff>76429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105656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15492</xdr:rowOff>
    </xdr:from>
    <xdr:to>
      <xdr:col>81</xdr:col>
      <xdr:colOff>101600</xdr:colOff>
      <xdr:row>38</xdr:row>
      <xdr:rowOff>117092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108219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2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80204</xdr:rowOff>
    </xdr:from>
    <xdr:to>
      <xdr:col>76</xdr:col>
      <xdr:colOff>165100</xdr:colOff>
      <xdr:row>39</xdr:row>
      <xdr:rowOff>10354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1481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88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82673</xdr:rowOff>
    </xdr:from>
    <xdr:to>
      <xdr:col>72</xdr:col>
      <xdr:colOff>38100</xdr:colOff>
      <xdr:row>39</xdr:row>
      <xdr:rowOff>12823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3950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0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129006</xdr:rowOff>
    </xdr:from>
    <xdr:to>
      <xdr:col>67</xdr:col>
      <xdr:colOff>101600</xdr:colOff>
      <xdr:row>38</xdr:row>
      <xdr:rowOff>59156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75683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88991</xdr:rowOff>
    </xdr:from>
    <xdr:to>
      <xdr:col>85</xdr:col>
      <xdr:colOff>127000</xdr:colOff>
      <xdr:row>73</xdr:row>
      <xdr:rowOff>148061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604841"/>
          <a:ext cx="8382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148061</xdr:rowOff>
    </xdr:from>
    <xdr:to>
      <xdr:col>81</xdr:col>
      <xdr:colOff>50800</xdr:colOff>
      <xdr:row>74</xdr:row>
      <xdr:rowOff>19051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663911"/>
          <a:ext cx="889000" cy="4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19051</xdr:rowOff>
    </xdr:from>
    <xdr:to>
      <xdr:col>76</xdr:col>
      <xdr:colOff>114300</xdr:colOff>
      <xdr:row>74</xdr:row>
      <xdr:rowOff>39191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706351"/>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39191</xdr:rowOff>
    </xdr:from>
    <xdr:to>
      <xdr:col>71</xdr:col>
      <xdr:colOff>177800</xdr:colOff>
      <xdr:row>74</xdr:row>
      <xdr:rowOff>152479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726491"/>
          <a:ext cx="889000" cy="1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38191</xdr:rowOff>
    </xdr:from>
    <xdr:to>
      <xdr:col>85</xdr:col>
      <xdr:colOff>177800</xdr:colOff>
      <xdr:row>73</xdr:row>
      <xdr:rowOff>139791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5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61068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40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97261</xdr:rowOff>
    </xdr:from>
    <xdr:to>
      <xdr:col>81</xdr:col>
      <xdr:colOff>101600</xdr:colOff>
      <xdr:row>74</xdr:row>
      <xdr:rowOff>27411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6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43938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8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139701</xdr:rowOff>
    </xdr:from>
    <xdr:to>
      <xdr:col>76</xdr:col>
      <xdr:colOff>165100</xdr:colOff>
      <xdr:row>74</xdr:row>
      <xdr:rowOff>69851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6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86378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3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159841</xdr:rowOff>
    </xdr:from>
    <xdr:to>
      <xdr:col>72</xdr:col>
      <xdr:colOff>38100</xdr:colOff>
      <xdr:row>74</xdr:row>
      <xdr:rowOff>89991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106518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45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101679</xdr:rowOff>
    </xdr:from>
    <xdr:to>
      <xdr:col>67</xdr:col>
      <xdr:colOff>101600</xdr:colOff>
      <xdr:row>75</xdr:row>
      <xdr:rowOff>31829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8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48356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5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84815</xdr:rowOff>
    </xdr:from>
    <xdr:to>
      <xdr:col>85</xdr:col>
      <xdr:colOff>127000</xdr:colOff>
      <xdr:row>99</xdr:row>
      <xdr:rowOff>94675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58365"/>
          <a:ext cx="8382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59496</xdr:rowOff>
    </xdr:from>
    <xdr:to>
      <xdr:col>81</xdr:col>
      <xdr:colOff>50800</xdr:colOff>
      <xdr:row>99</xdr:row>
      <xdr:rowOff>94675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33046"/>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28879</xdr:rowOff>
    </xdr:from>
    <xdr:to>
      <xdr:col>76</xdr:col>
      <xdr:colOff>114300</xdr:colOff>
      <xdr:row>99</xdr:row>
      <xdr:rowOff>59496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2429"/>
          <a:ext cx="889000" cy="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28879</xdr:rowOff>
    </xdr:from>
    <xdr:to>
      <xdr:col>71</xdr:col>
      <xdr:colOff>177800</xdr:colOff>
      <xdr:row>99</xdr:row>
      <xdr:rowOff>77808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2429"/>
          <a:ext cx="889000" cy="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34015</xdr:rowOff>
    </xdr:from>
    <xdr:to>
      <xdr:col>85</xdr:col>
      <xdr:colOff>177800</xdr:colOff>
      <xdr:row>99</xdr:row>
      <xdr:rowOff>135615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120392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43875</xdr:rowOff>
    </xdr:from>
    <xdr:to>
      <xdr:col>81</xdr:col>
      <xdr:colOff>101600</xdr:colOff>
      <xdr:row>99</xdr:row>
      <xdr:rowOff>145475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136602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1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8696</xdr:rowOff>
    </xdr:from>
    <xdr:to>
      <xdr:col>76</xdr:col>
      <xdr:colOff>165100</xdr:colOff>
      <xdr:row>99</xdr:row>
      <xdr:rowOff>110296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101423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149529</xdr:rowOff>
    </xdr:from>
    <xdr:to>
      <xdr:col>72</xdr:col>
      <xdr:colOff>38100</xdr:colOff>
      <xdr:row>99</xdr:row>
      <xdr:rowOff>79679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70806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27008</xdr:rowOff>
    </xdr:from>
    <xdr:to>
      <xdr:col>67</xdr:col>
      <xdr:colOff>101600</xdr:colOff>
      <xdr:row>99</xdr:row>
      <xdr:rowOff>128608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119735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146591</xdr:rowOff>
    </xdr:from>
    <xdr:to>
      <xdr:col>116</xdr:col>
      <xdr:colOff>63500</xdr:colOff>
      <xdr:row>37</xdr:row>
      <xdr:rowOff>12157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318791"/>
          <a:ext cx="838200" cy="3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146591</xdr:rowOff>
    </xdr:from>
    <xdr:to>
      <xdr:col>111</xdr:col>
      <xdr:colOff>177800</xdr:colOff>
      <xdr:row>37</xdr:row>
      <xdr:rowOff>14966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18791"/>
          <a:ext cx="889000" cy="3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14966</xdr:rowOff>
    </xdr:from>
    <xdr:to>
      <xdr:col>107</xdr:col>
      <xdr:colOff>50800</xdr:colOff>
      <xdr:row>37</xdr:row>
      <xdr:rowOff>53926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58616"/>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53926</xdr:rowOff>
    </xdr:from>
    <xdr:to>
      <xdr:col>102</xdr:col>
      <xdr:colOff>114300</xdr:colOff>
      <xdr:row>37</xdr:row>
      <xdr:rowOff>97066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97576"/>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132807</xdr:rowOff>
    </xdr:from>
    <xdr:to>
      <xdr:col>116</xdr:col>
      <xdr:colOff>114300</xdr:colOff>
      <xdr:row>37</xdr:row>
      <xdr:rowOff>62957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155684</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95791</xdr:rowOff>
    </xdr:from>
    <xdr:to>
      <xdr:col>112</xdr:col>
      <xdr:colOff>38100</xdr:colOff>
      <xdr:row>37</xdr:row>
      <xdr:rowOff>25941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42468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0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135616</xdr:rowOff>
    </xdr:from>
    <xdr:to>
      <xdr:col>107</xdr:col>
      <xdr:colOff>101600</xdr:colOff>
      <xdr:row>37</xdr:row>
      <xdr:rowOff>65766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82293</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0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3126</xdr:rowOff>
    </xdr:from>
    <xdr:to>
      <xdr:col>102</xdr:col>
      <xdr:colOff>165100</xdr:colOff>
      <xdr:row>37</xdr:row>
      <xdr:rowOff>104726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4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121253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2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46266</xdr:rowOff>
    </xdr:from>
    <xdr:to>
      <xdr:col>98</xdr:col>
      <xdr:colOff>38100</xdr:colOff>
      <xdr:row>37</xdr:row>
      <xdr:rowOff>147866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164393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35325</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0875"/>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35325</xdr:rowOff>
    </xdr:from>
    <xdr:to>
      <xdr:col>111</xdr:col>
      <xdr:colOff>177800</xdr:colOff>
      <xdr:row>59</xdr:row>
      <xdr:rowOff>38506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0875"/>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38506</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40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155975</xdr:rowOff>
    </xdr:from>
    <xdr:to>
      <xdr:col>112</xdr:col>
      <xdr:colOff>38100</xdr:colOff>
      <xdr:row>59</xdr:row>
      <xdr:rowOff>86125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77252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2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159156</xdr:rowOff>
    </xdr:from>
    <xdr:to>
      <xdr:col>107</xdr:col>
      <xdr:colOff>101600</xdr:colOff>
      <xdr:row>59</xdr:row>
      <xdr:rowOff>89306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80433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5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152819</xdr:rowOff>
    </xdr:from>
    <xdr:to>
      <xdr:col>116</xdr:col>
      <xdr:colOff>62864</xdr:colOff>
      <xdr:row>77</xdr:row>
      <xdr:rowOff>136271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54319"/>
          <a:ext cx="1269" cy="11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140098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136271</xdr:rowOff>
    </xdr:from>
    <xdr:to>
      <xdr:col>116</xdr:col>
      <xdr:colOff>152400</xdr:colOff>
      <xdr:row>77</xdr:row>
      <xdr:rowOff>136271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99496</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2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152819</xdr:rowOff>
    </xdr:from>
    <xdr:to>
      <xdr:col>116</xdr:col>
      <xdr:colOff>152400</xdr:colOff>
      <xdr:row>70</xdr:row>
      <xdr:rowOff>152819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5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89573</xdr:rowOff>
    </xdr:from>
    <xdr:to>
      <xdr:col>116</xdr:col>
      <xdr:colOff>63500</xdr:colOff>
      <xdr:row>74</xdr:row>
      <xdr:rowOff>140945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76873"/>
          <a:ext cx="8382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102125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89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123698</xdr:rowOff>
    </xdr:from>
    <xdr:to>
      <xdr:col>116</xdr:col>
      <xdr:colOff>114300</xdr:colOff>
      <xdr:row>75</xdr:row>
      <xdr:rowOff>53848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83071</xdr:rowOff>
    </xdr:from>
    <xdr:to>
      <xdr:col>111</xdr:col>
      <xdr:colOff>177800</xdr:colOff>
      <xdr:row>74</xdr:row>
      <xdr:rowOff>140945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084571"/>
          <a:ext cx="889000" cy="7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117043</xdr:rowOff>
    </xdr:from>
    <xdr:to>
      <xdr:col>112</xdr:col>
      <xdr:colOff>38100</xdr:colOff>
      <xdr:row>74</xdr:row>
      <xdr:rowOff>47193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63720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26568</xdr:rowOff>
    </xdr:from>
    <xdr:to>
      <xdr:col>107</xdr:col>
      <xdr:colOff>50800</xdr:colOff>
      <xdr:row>70</xdr:row>
      <xdr:rowOff>83071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028068"/>
          <a:ext cx="889000" cy="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95199</xdr:rowOff>
    </xdr:from>
    <xdr:to>
      <xdr:col>107</xdr:col>
      <xdr:colOff>101600</xdr:colOff>
      <xdr:row>74</xdr:row>
      <xdr:rowOff>25349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26568</xdr:rowOff>
    </xdr:from>
    <xdr:to>
      <xdr:col>102</xdr:col>
      <xdr:colOff>114300</xdr:colOff>
      <xdr:row>70</xdr:row>
      <xdr:rowOff>91986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028068"/>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134353</xdr:rowOff>
    </xdr:from>
    <xdr:to>
      <xdr:col>102</xdr:col>
      <xdr:colOff>165100</xdr:colOff>
      <xdr:row>74</xdr:row>
      <xdr:rowOff>64503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55630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127267</xdr:rowOff>
    </xdr:from>
    <xdr:to>
      <xdr:col>98</xdr:col>
      <xdr:colOff>38100</xdr:colOff>
      <xdr:row>74</xdr:row>
      <xdr:rowOff>57417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48544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38773</xdr:rowOff>
    </xdr:from>
    <xdr:to>
      <xdr:col>116</xdr:col>
      <xdr:colOff>114300</xdr:colOff>
      <xdr:row>74</xdr:row>
      <xdr:rowOff>140373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61650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5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90145</xdr:rowOff>
    </xdr:from>
    <xdr:to>
      <xdr:col>112</xdr:col>
      <xdr:colOff>38100</xdr:colOff>
      <xdr:row>75</xdr:row>
      <xdr:rowOff>20295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32271</xdr:rowOff>
    </xdr:from>
    <xdr:to>
      <xdr:col>107</xdr:col>
      <xdr:colOff>101600</xdr:colOff>
      <xdr:row>70</xdr:row>
      <xdr:rowOff>133871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0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150398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180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147218</xdr:rowOff>
    </xdr:from>
    <xdr:to>
      <xdr:col>102</xdr:col>
      <xdr:colOff>165100</xdr:colOff>
      <xdr:row>70</xdr:row>
      <xdr:rowOff>77368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19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93895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17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41186</xdr:rowOff>
    </xdr:from>
    <xdr:to>
      <xdr:col>98</xdr:col>
      <xdr:colOff>38100</xdr:colOff>
      <xdr:row>70</xdr:row>
      <xdr:rowOff>142786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0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159313</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81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人口減少の影響が大きく、全体的に類似団体平均を上回っている。扶助費については、物価高騰対策に係る給付金等が増加しており、高齢化率が全国平均より高いことから今後も増加が見込まれる。</a:t>
          </a:r>
        </a:p>
        <a:p>
          <a:r>
            <a:rPr kumimoji="1" lang="ja-JP" altLang="en-US" sz="1300">
              <a:latin typeface="ＭＳ Ｐゴシック" panose="020B0600070205080204" pitchFamily="50" charset="-128"/>
              <a:ea typeface="ＭＳ Ｐゴシック" panose="020B0600070205080204" pitchFamily="50" charset="-128"/>
            </a:rPr>
            <a:t>人事院勧告による職員給与費の増や会計年度任用職員の勤勉手当支給開始に伴い人件費が大きく増加している。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補助費等については、公共下水道事業会計・農業集落排水事業会計・病院事業会計に対する補助費が高止まりの状況にあり、類似団体平均を大きく上回っている。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上記費目について大幅な削減は難しいため、定員適正化による人件費の削減や、人口規模に見合った物件費、普通建設事業の抑制に努める必要がある。</a:t>
          </a:r>
        </a:p>
        <a:p>
          <a:r>
            <a:rPr kumimoji="1" lang="ja-JP" altLang="en-US" sz="1300">
              <a:latin typeface="ＭＳ Ｐゴシック" panose="020B0600070205080204" pitchFamily="50" charset="-128"/>
              <a:ea typeface="ＭＳ Ｐゴシック" panose="020B0600070205080204" pitchFamily="50" charset="-128"/>
            </a:rPr>
            <a:t>公債費については、大型建設事業にかかる償還が控えており、今後も増加し、令和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年度にピークを迎えるため、公債費適正化の観点から、地方債は発行については今後厳しく抑制していく方針である。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6,129
6,020
224.70
6,865,826
6,825,542
11,702
4,187,975
7,620,992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30226</xdr:rowOff>
    </xdr:from>
    <xdr:to>
      <xdr:col>24</xdr:col>
      <xdr:colOff>63500</xdr:colOff>
      <xdr:row>35</xdr:row>
      <xdr:rowOff>44958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9526"/>
          <a:ext cx="838200" cy="1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125349</xdr:rowOff>
    </xdr:from>
    <xdr:to>
      <xdr:col>19</xdr:col>
      <xdr:colOff>177800</xdr:colOff>
      <xdr:row>35</xdr:row>
      <xdr:rowOff>44958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54649"/>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125349</xdr:rowOff>
    </xdr:from>
    <xdr:to>
      <xdr:col>15</xdr:col>
      <xdr:colOff>50800</xdr:colOff>
      <xdr:row>35</xdr:row>
      <xdr:rowOff>3429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4649"/>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3429</xdr:rowOff>
    </xdr:from>
    <xdr:to>
      <xdr:col>10</xdr:col>
      <xdr:colOff>114300</xdr:colOff>
      <xdr:row>35</xdr:row>
      <xdr:rowOff>133731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417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150876</xdr:rowOff>
    </xdr:from>
    <xdr:to>
      <xdr:col>24</xdr:col>
      <xdr:colOff>114300</xdr:colOff>
      <xdr:row>34</xdr:row>
      <xdr:rowOff>81026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2303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165608</xdr:rowOff>
    </xdr:from>
    <xdr:to>
      <xdr:col>20</xdr:col>
      <xdr:colOff>38100</xdr:colOff>
      <xdr:row>35</xdr:row>
      <xdr:rowOff>95758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112285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7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74549</xdr:rowOff>
    </xdr:from>
    <xdr:to>
      <xdr:col>15</xdr:col>
      <xdr:colOff>101600</xdr:colOff>
      <xdr:row>35</xdr:row>
      <xdr:rowOff>4699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21226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124079</xdr:rowOff>
    </xdr:from>
    <xdr:to>
      <xdr:col>10</xdr:col>
      <xdr:colOff>165100</xdr:colOff>
      <xdr:row>35</xdr:row>
      <xdr:rowOff>54229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70756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82931</xdr:rowOff>
    </xdr:from>
    <xdr:to>
      <xdr:col>6</xdr:col>
      <xdr:colOff>38100</xdr:colOff>
      <xdr:row>36</xdr:row>
      <xdr:rowOff>13081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29608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68500</xdr:rowOff>
    </xdr:from>
    <xdr:to>
      <xdr:col>24</xdr:col>
      <xdr:colOff>63500</xdr:colOff>
      <xdr:row>58</xdr:row>
      <xdr:rowOff>74568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2600"/>
          <a:ext cx="838200" cy="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55809</xdr:rowOff>
    </xdr:from>
    <xdr:to>
      <xdr:col>19</xdr:col>
      <xdr:colOff>177800</xdr:colOff>
      <xdr:row>58</xdr:row>
      <xdr:rowOff>74568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99909"/>
          <a:ext cx="8890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22362</xdr:rowOff>
    </xdr:from>
    <xdr:to>
      <xdr:col>15</xdr:col>
      <xdr:colOff>50800</xdr:colOff>
      <xdr:row>58</xdr:row>
      <xdr:rowOff>55809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6462"/>
          <a:ext cx="889000" cy="3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22362</xdr:rowOff>
    </xdr:from>
    <xdr:to>
      <xdr:col>10</xdr:col>
      <xdr:colOff>114300</xdr:colOff>
      <xdr:row>58</xdr:row>
      <xdr:rowOff>22658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6462"/>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17700</xdr:rowOff>
    </xdr:from>
    <xdr:to>
      <xdr:col>24</xdr:col>
      <xdr:colOff>114300</xdr:colOff>
      <xdr:row>58</xdr:row>
      <xdr:rowOff>119300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23768</xdr:rowOff>
    </xdr:from>
    <xdr:to>
      <xdr:col>20</xdr:col>
      <xdr:colOff>38100</xdr:colOff>
      <xdr:row>58</xdr:row>
      <xdr:rowOff>125368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116495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5009</xdr:rowOff>
    </xdr:from>
    <xdr:to>
      <xdr:col>15</xdr:col>
      <xdr:colOff>101600</xdr:colOff>
      <xdr:row>58</xdr:row>
      <xdr:rowOff>106609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97736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143012</xdr:rowOff>
    </xdr:from>
    <xdr:to>
      <xdr:col>10</xdr:col>
      <xdr:colOff>165100</xdr:colOff>
      <xdr:row>58</xdr:row>
      <xdr:rowOff>73162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89689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143308</xdr:rowOff>
    </xdr:from>
    <xdr:to>
      <xdr:col>6</xdr:col>
      <xdr:colOff>38100</xdr:colOff>
      <xdr:row>58</xdr:row>
      <xdr:rowOff>73458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64585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103657</xdr:rowOff>
    </xdr:from>
    <xdr:to>
      <xdr:col>24</xdr:col>
      <xdr:colOff>63500</xdr:colOff>
      <xdr:row>75</xdr:row>
      <xdr:rowOff>38758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0957"/>
          <a:ext cx="838200" cy="10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38758</xdr:rowOff>
    </xdr:from>
    <xdr:to>
      <xdr:col>19</xdr:col>
      <xdr:colOff>177800</xdr:colOff>
      <xdr:row>75</xdr:row>
      <xdr:rowOff>167574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97508"/>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107552</xdr:rowOff>
    </xdr:from>
    <xdr:to>
      <xdr:col>15</xdr:col>
      <xdr:colOff>50800</xdr:colOff>
      <xdr:row>75</xdr:row>
      <xdr:rowOff>167574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66302"/>
          <a:ext cx="889000" cy="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107552</xdr:rowOff>
    </xdr:from>
    <xdr:to>
      <xdr:col>10</xdr:col>
      <xdr:colOff>114300</xdr:colOff>
      <xdr:row>76</xdr:row>
      <xdr:rowOff>153614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66302"/>
          <a:ext cx="889000" cy="2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52857</xdr:rowOff>
    </xdr:from>
    <xdr:to>
      <xdr:col>24</xdr:col>
      <xdr:colOff>114300</xdr:colOff>
      <xdr:row>74</xdr:row>
      <xdr:rowOff>154457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75734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159408</xdr:rowOff>
    </xdr:from>
    <xdr:to>
      <xdr:col>20</xdr:col>
      <xdr:colOff>38100</xdr:colOff>
      <xdr:row>75</xdr:row>
      <xdr:rowOff>89558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106085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2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116774</xdr:rowOff>
    </xdr:from>
    <xdr:to>
      <xdr:col>15</xdr:col>
      <xdr:colOff>101600</xdr:colOff>
      <xdr:row>76</xdr:row>
      <xdr:rowOff>46924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63451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56752</xdr:rowOff>
    </xdr:from>
    <xdr:to>
      <xdr:col>10</xdr:col>
      <xdr:colOff>165100</xdr:colOff>
      <xdr:row>75</xdr:row>
      <xdr:rowOff>158352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9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102814</xdr:rowOff>
    </xdr:from>
    <xdr:to>
      <xdr:col>6</xdr:col>
      <xdr:colOff>38100</xdr:colOff>
      <xdr:row>77</xdr:row>
      <xdr:rowOff>32964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49491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0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5804</xdr:rowOff>
    </xdr:from>
    <xdr:to>
      <xdr:col>24</xdr:col>
      <xdr:colOff>63500</xdr:colOff>
      <xdr:row>95</xdr:row>
      <xdr:rowOff>64500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93554"/>
          <a:ext cx="838200" cy="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64500</xdr:rowOff>
    </xdr:from>
    <xdr:to>
      <xdr:col>19</xdr:col>
      <xdr:colOff>177800</xdr:colOff>
      <xdr:row>95</xdr:row>
      <xdr:rowOff>69135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52250"/>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149420</xdr:rowOff>
    </xdr:from>
    <xdr:to>
      <xdr:col>15</xdr:col>
      <xdr:colOff>50800</xdr:colOff>
      <xdr:row>95</xdr:row>
      <xdr:rowOff>69135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265720"/>
          <a:ext cx="889000" cy="9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149420</xdr:rowOff>
    </xdr:from>
    <xdr:to>
      <xdr:col>10</xdr:col>
      <xdr:colOff>114300</xdr:colOff>
      <xdr:row>95</xdr:row>
      <xdr:rowOff>74403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65720"/>
          <a:ext cx="889000" cy="9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126454</xdr:rowOff>
    </xdr:from>
    <xdr:to>
      <xdr:col>24</xdr:col>
      <xdr:colOff>114300</xdr:colOff>
      <xdr:row>95</xdr:row>
      <xdr:rowOff>56604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149331</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9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13700</xdr:rowOff>
    </xdr:from>
    <xdr:to>
      <xdr:col>20</xdr:col>
      <xdr:colOff>38100</xdr:colOff>
      <xdr:row>95</xdr:row>
      <xdr:rowOff>115300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131827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7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18335</xdr:rowOff>
    </xdr:from>
    <xdr:to>
      <xdr:col>15</xdr:col>
      <xdr:colOff>101600</xdr:colOff>
      <xdr:row>95</xdr:row>
      <xdr:rowOff>119935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136462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8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98620</xdr:rowOff>
    </xdr:from>
    <xdr:to>
      <xdr:col>10</xdr:col>
      <xdr:colOff>165100</xdr:colOff>
      <xdr:row>95</xdr:row>
      <xdr:rowOff>28770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1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45297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9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23603</xdr:rowOff>
    </xdr:from>
    <xdr:to>
      <xdr:col>6</xdr:col>
      <xdr:colOff>38100</xdr:colOff>
      <xdr:row>95</xdr:row>
      <xdr:rowOff>125203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141730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8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38735</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25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162052</xdr:rowOff>
    </xdr:from>
    <xdr:to>
      <xdr:col>46</xdr:col>
      <xdr:colOff>38100</xdr:colOff>
      <xdr:row>39</xdr:row>
      <xdr:rowOff>92202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83329</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159385</xdr:rowOff>
    </xdr:from>
    <xdr:to>
      <xdr:col>36</xdr:col>
      <xdr:colOff>165100</xdr:colOff>
      <xdr:row>39</xdr:row>
      <xdr:rowOff>89535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80662</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113152</xdr:rowOff>
    </xdr:from>
    <xdr:to>
      <xdr:col>55</xdr:col>
      <xdr:colOff>0</xdr:colOff>
      <xdr:row>55</xdr:row>
      <xdr:rowOff>2121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371452"/>
          <a:ext cx="838200" cy="6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115705</xdr:rowOff>
    </xdr:from>
    <xdr:to>
      <xdr:col>50</xdr:col>
      <xdr:colOff>114300</xdr:colOff>
      <xdr:row>55</xdr:row>
      <xdr:rowOff>2121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031105"/>
          <a:ext cx="889000" cy="40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115705</xdr:rowOff>
    </xdr:from>
    <xdr:to>
      <xdr:col>45</xdr:col>
      <xdr:colOff>177800</xdr:colOff>
      <xdr:row>53</xdr:row>
      <xdr:rowOff>30276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031105"/>
          <a:ext cx="889000" cy="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102750</xdr:rowOff>
    </xdr:from>
    <xdr:to>
      <xdr:col>41</xdr:col>
      <xdr:colOff>50800</xdr:colOff>
      <xdr:row>53</xdr:row>
      <xdr:rowOff>30276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18150"/>
          <a:ext cx="889000" cy="9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62352</xdr:rowOff>
    </xdr:from>
    <xdr:to>
      <xdr:col>55</xdr:col>
      <xdr:colOff>50800</xdr:colOff>
      <xdr:row>54</xdr:row>
      <xdr:rowOff>163952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85229</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7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122771</xdr:rowOff>
    </xdr:from>
    <xdr:to>
      <xdr:col>50</xdr:col>
      <xdr:colOff>165100</xdr:colOff>
      <xdr:row>55</xdr:row>
      <xdr:rowOff>52921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69448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15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64905</xdr:rowOff>
    </xdr:from>
    <xdr:to>
      <xdr:col>46</xdr:col>
      <xdr:colOff>38100</xdr:colOff>
      <xdr:row>52</xdr:row>
      <xdr:rowOff>166505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9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11582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75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150926</xdr:rowOff>
    </xdr:from>
    <xdr:to>
      <xdr:col>41</xdr:col>
      <xdr:colOff>101600</xdr:colOff>
      <xdr:row>53</xdr:row>
      <xdr:rowOff>81076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0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97603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84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51950</xdr:rowOff>
    </xdr:from>
    <xdr:to>
      <xdr:col>36</xdr:col>
      <xdr:colOff>165100</xdr:colOff>
      <xdr:row>52</xdr:row>
      <xdr:rowOff>153550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170077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74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24113</xdr:rowOff>
    </xdr:from>
    <xdr:to>
      <xdr:col>55</xdr:col>
      <xdr:colOff>0</xdr:colOff>
      <xdr:row>79</xdr:row>
      <xdr:rowOff>36278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68663"/>
          <a:ext cx="8382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24113</xdr:rowOff>
    </xdr:from>
    <xdr:to>
      <xdr:col>50</xdr:col>
      <xdr:colOff>114300</xdr:colOff>
      <xdr:row>79</xdr:row>
      <xdr:rowOff>40853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68663"/>
          <a:ext cx="889000" cy="1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40853</xdr:rowOff>
    </xdr:from>
    <xdr:to>
      <xdr:col>45</xdr:col>
      <xdr:colOff>177800</xdr:colOff>
      <xdr:row>79</xdr:row>
      <xdr:rowOff>63540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85403"/>
          <a:ext cx="8890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27749</xdr:rowOff>
    </xdr:from>
    <xdr:to>
      <xdr:col>41</xdr:col>
      <xdr:colOff>50800</xdr:colOff>
      <xdr:row>79</xdr:row>
      <xdr:rowOff>63540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72299"/>
          <a:ext cx="889000" cy="3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156928</xdr:rowOff>
    </xdr:from>
    <xdr:to>
      <xdr:col>55</xdr:col>
      <xdr:colOff>50800</xdr:colOff>
      <xdr:row>79</xdr:row>
      <xdr:rowOff>87078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144763</xdr:rowOff>
    </xdr:from>
    <xdr:to>
      <xdr:col>50</xdr:col>
      <xdr:colOff>165100</xdr:colOff>
      <xdr:row>79</xdr:row>
      <xdr:rowOff>74913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66040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161503</xdr:rowOff>
    </xdr:from>
    <xdr:to>
      <xdr:col>46</xdr:col>
      <xdr:colOff>38100</xdr:colOff>
      <xdr:row>79</xdr:row>
      <xdr:rowOff>91653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82780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12740</xdr:rowOff>
    </xdr:from>
    <xdr:to>
      <xdr:col>41</xdr:col>
      <xdr:colOff>101600</xdr:colOff>
      <xdr:row>79</xdr:row>
      <xdr:rowOff>114340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105467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148399</xdr:rowOff>
    </xdr:from>
    <xdr:to>
      <xdr:col>36</xdr:col>
      <xdr:colOff>165100</xdr:colOff>
      <xdr:row>79</xdr:row>
      <xdr:rowOff>78549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69676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141520</xdr:rowOff>
    </xdr:from>
    <xdr:to>
      <xdr:col>55</xdr:col>
      <xdr:colOff>0</xdr:colOff>
      <xdr:row>97</xdr:row>
      <xdr:rowOff>28070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00720"/>
          <a:ext cx="8382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141520</xdr:rowOff>
    </xdr:from>
    <xdr:to>
      <xdr:col>50</xdr:col>
      <xdr:colOff>114300</xdr:colOff>
      <xdr:row>97</xdr:row>
      <xdr:rowOff>99915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00720"/>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99915</xdr:rowOff>
    </xdr:from>
    <xdr:to>
      <xdr:col>45</xdr:col>
      <xdr:colOff>177800</xdr:colOff>
      <xdr:row>97</xdr:row>
      <xdr:rowOff>113494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30565"/>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113494</xdr:rowOff>
    </xdr:from>
    <xdr:to>
      <xdr:col>41</xdr:col>
      <xdr:colOff>50800</xdr:colOff>
      <xdr:row>97</xdr:row>
      <xdr:rowOff>115181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44144"/>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148720</xdr:rowOff>
    </xdr:from>
    <xdr:to>
      <xdr:col>55</xdr:col>
      <xdr:colOff>50800</xdr:colOff>
      <xdr:row>97</xdr:row>
      <xdr:rowOff>78870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5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90720</xdr:rowOff>
    </xdr:from>
    <xdr:to>
      <xdr:col>50</xdr:col>
      <xdr:colOff>165100</xdr:colOff>
      <xdr:row>97</xdr:row>
      <xdr:rowOff>20870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4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37397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2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49115</xdr:rowOff>
    </xdr:from>
    <xdr:to>
      <xdr:col>46</xdr:col>
      <xdr:colOff>38100</xdr:colOff>
      <xdr:row>97</xdr:row>
      <xdr:rowOff>150715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167242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62694</xdr:rowOff>
    </xdr:from>
    <xdr:to>
      <xdr:col>41</xdr:col>
      <xdr:colOff>101600</xdr:colOff>
      <xdr:row>97</xdr:row>
      <xdr:rowOff>164294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155421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64381</xdr:rowOff>
    </xdr:from>
    <xdr:to>
      <xdr:col>36</xdr:col>
      <xdr:colOff>165100</xdr:colOff>
      <xdr:row>97</xdr:row>
      <xdr:rowOff>165981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157108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156306</xdr:rowOff>
    </xdr:from>
    <xdr:to>
      <xdr:col>85</xdr:col>
      <xdr:colOff>127000</xdr:colOff>
      <xdr:row>37</xdr:row>
      <xdr:rowOff>164430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9956"/>
          <a:ext cx="838200" cy="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164430</xdr:rowOff>
    </xdr:from>
    <xdr:to>
      <xdr:col>81</xdr:col>
      <xdr:colOff>50800</xdr:colOff>
      <xdr:row>38</xdr:row>
      <xdr:rowOff>15899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8080"/>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12073</xdr:rowOff>
    </xdr:from>
    <xdr:to>
      <xdr:col>76</xdr:col>
      <xdr:colOff>114300</xdr:colOff>
      <xdr:row>38</xdr:row>
      <xdr:rowOff>15899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27173"/>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156813</xdr:rowOff>
    </xdr:from>
    <xdr:to>
      <xdr:col>71</xdr:col>
      <xdr:colOff>177800</xdr:colOff>
      <xdr:row>38</xdr:row>
      <xdr:rowOff>12073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00463"/>
          <a:ext cx="889000" cy="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105506</xdr:rowOff>
    </xdr:from>
    <xdr:to>
      <xdr:col>85</xdr:col>
      <xdr:colOff>177800</xdr:colOff>
      <xdr:row>38</xdr:row>
      <xdr:rowOff>35655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91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113630</xdr:rowOff>
    </xdr:from>
    <xdr:to>
      <xdr:col>81</xdr:col>
      <xdr:colOff>101600</xdr:colOff>
      <xdr:row>38</xdr:row>
      <xdr:rowOff>43780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34907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136549</xdr:rowOff>
    </xdr:from>
    <xdr:to>
      <xdr:col>76</xdr:col>
      <xdr:colOff>165100</xdr:colOff>
      <xdr:row>38</xdr:row>
      <xdr:rowOff>66700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0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57826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132723</xdr:rowOff>
    </xdr:from>
    <xdr:to>
      <xdr:col>72</xdr:col>
      <xdr:colOff>38100</xdr:colOff>
      <xdr:row>38</xdr:row>
      <xdr:rowOff>62872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763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54000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106013</xdr:rowOff>
    </xdr:from>
    <xdr:to>
      <xdr:col>67</xdr:col>
      <xdr:colOff>101600</xdr:colOff>
      <xdr:row>38</xdr:row>
      <xdr:rowOff>36163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27290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60219</xdr:rowOff>
    </xdr:from>
    <xdr:to>
      <xdr:col>85</xdr:col>
      <xdr:colOff>127000</xdr:colOff>
      <xdr:row>57</xdr:row>
      <xdr:rowOff>67309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32869"/>
          <a:ext cx="838200" cy="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67309</xdr:rowOff>
    </xdr:from>
    <xdr:to>
      <xdr:col>81</xdr:col>
      <xdr:colOff>50800</xdr:colOff>
      <xdr:row>58</xdr:row>
      <xdr:rowOff>10518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39959"/>
          <a:ext cx="889000" cy="11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10518</xdr:rowOff>
    </xdr:from>
    <xdr:to>
      <xdr:col>76</xdr:col>
      <xdr:colOff>114300</xdr:colOff>
      <xdr:row>58</xdr:row>
      <xdr:rowOff>50396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54618"/>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33551</xdr:rowOff>
    </xdr:from>
    <xdr:to>
      <xdr:col>71</xdr:col>
      <xdr:colOff>177800</xdr:colOff>
      <xdr:row>58</xdr:row>
      <xdr:rowOff>50396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06201"/>
          <a:ext cx="889000" cy="18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9419</xdr:rowOff>
    </xdr:from>
    <xdr:to>
      <xdr:col>85</xdr:col>
      <xdr:colOff>177800</xdr:colOff>
      <xdr:row>57</xdr:row>
      <xdr:rowOff>111019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32296</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16509</xdr:rowOff>
    </xdr:from>
    <xdr:to>
      <xdr:col>81</xdr:col>
      <xdr:colOff>101600</xdr:colOff>
      <xdr:row>57</xdr:row>
      <xdr:rowOff>118109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134636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6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131168</xdr:rowOff>
    </xdr:from>
    <xdr:to>
      <xdr:col>76</xdr:col>
      <xdr:colOff>165100</xdr:colOff>
      <xdr:row>58</xdr:row>
      <xdr:rowOff>61318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0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52445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171046</xdr:rowOff>
    </xdr:from>
    <xdr:to>
      <xdr:col>72</xdr:col>
      <xdr:colOff>38100</xdr:colOff>
      <xdr:row>58</xdr:row>
      <xdr:rowOff>101196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92323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154201</xdr:rowOff>
    </xdr:from>
    <xdr:to>
      <xdr:col>67</xdr:col>
      <xdr:colOff>101600</xdr:colOff>
      <xdr:row>57</xdr:row>
      <xdr:rowOff>84351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5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100878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25628</xdr:rowOff>
    </xdr:from>
    <xdr:to>
      <xdr:col>85</xdr:col>
      <xdr:colOff>127000</xdr:colOff>
      <xdr:row>78</xdr:row>
      <xdr:rowOff>66292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398728"/>
          <a:ext cx="8382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66292</xdr:rowOff>
    </xdr:from>
    <xdr:to>
      <xdr:col>81</xdr:col>
      <xdr:colOff>50800</xdr:colOff>
      <xdr:row>78</xdr:row>
      <xdr:rowOff>131004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39392"/>
          <a:ext cx="889000" cy="6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131004</xdr:rowOff>
    </xdr:from>
    <xdr:to>
      <xdr:col>76</xdr:col>
      <xdr:colOff>114300</xdr:colOff>
      <xdr:row>78</xdr:row>
      <xdr:rowOff>133472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04104"/>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8356</xdr:rowOff>
    </xdr:from>
    <xdr:to>
      <xdr:col>71</xdr:col>
      <xdr:colOff>177800</xdr:colOff>
      <xdr:row>78</xdr:row>
      <xdr:rowOff>133472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81456"/>
          <a:ext cx="889000" cy="1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146278</xdr:rowOff>
    </xdr:from>
    <xdr:to>
      <xdr:col>85</xdr:col>
      <xdr:colOff>177800</xdr:colOff>
      <xdr:row>78</xdr:row>
      <xdr:rowOff>76428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105655</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15492</xdr:rowOff>
    </xdr:from>
    <xdr:to>
      <xdr:col>81</xdr:col>
      <xdr:colOff>101600</xdr:colOff>
      <xdr:row>78</xdr:row>
      <xdr:rowOff>117092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108219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80204</xdr:rowOff>
    </xdr:from>
    <xdr:to>
      <xdr:col>76</xdr:col>
      <xdr:colOff>165100</xdr:colOff>
      <xdr:row>79</xdr:row>
      <xdr:rowOff>10354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1481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4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82672</xdr:rowOff>
    </xdr:from>
    <xdr:to>
      <xdr:col>72</xdr:col>
      <xdr:colOff>38100</xdr:colOff>
      <xdr:row>79</xdr:row>
      <xdr:rowOff>12822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3949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4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129006</xdr:rowOff>
    </xdr:from>
    <xdr:to>
      <xdr:col>67</xdr:col>
      <xdr:colOff>101600</xdr:colOff>
      <xdr:row>78</xdr:row>
      <xdr:rowOff>59156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75683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88991</xdr:rowOff>
    </xdr:from>
    <xdr:to>
      <xdr:col>85</xdr:col>
      <xdr:colOff>127000</xdr:colOff>
      <xdr:row>93</xdr:row>
      <xdr:rowOff>148061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033841"/>
          <a:ext cx="8382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148061</xdr:rowOff>
    </xdr:from>
    <xdr:to>
      <xdr:col>81</xdr:col>
      <xdr:colOff>50800</xdr:colOff>
      <xdr:row>94</xdr:row>
      <xdr:rowOff>19050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092911"/>
          <a:ext cx="889000" cy="4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19050</xdr:rowOff>
    </xdr:from>
    <xdr:to>
      <xdr:col>76</xdr:col>
      <xdr:colOff>114300</xdr:colOff>
      <xdr:row>94</xdr:row>
      <xdr:rowOff>39190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35350"/>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39190</xdr:rowOff>
    </xdr:from>
    <xdr:to>
      <xdr:col>71</xdr:col>
      <xdr:colOff>177800</xdr:colOff>
      <xdr:row>94</xdr:row>
      <xdr:rowOff>152479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155490"/>
          <a:ext cx="889000" cy="11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38191</xdr:rowOff>
    </xdr:from>
    <xdr:to>
      <xdr:col>85</xdr:col>
      <xdr:colOff>177800</xdr:colOff>
      <xdr:row>93</xdr:row>
      <xdr:rowOff>139791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8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61068</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83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97261</xdr:rowOff>
    </xdr:from>
    <xdr:to>
      <xdr:col>81</xdr:col>
      <xdr:colOff>101600</xdr:colOff>
      <xdr:row>94</xdr:row>
      <xdr:rowOff>27411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43938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81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139700</xdr:rowOff>
    </xdr:from>
    <xdr:to>
      <xdr:col>76</xdr:col>
      <xdr:colOff>165100</xdr:colOff>
      <xdr:row>94</xdr:row>
      <xdr:rowOff>69850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86377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85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159840</xdr:rowOff>
    </xdr:from>
    <xdr:to>
      <xdr:col>72</xdr:col>
      <xdr:colOff>38100</xdr:colOff>
      <xdr:row>94</xdr:row>
      <xdr:rowOff>89990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106517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87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101679</xdr:rowOff>
    </xdr:from>
    <xdr:to>
      <xdr:col>67</xdr:col>
      <xdr:colOff>101600</xdr:colOff>
      <xdr:row>95</xdr:row>
      <xdr:rowOff>31829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1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48356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9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福祉事務所を設置しているため民生費のコストが類似団体平均を大きく上回っている。また、病院事業への繰出があるため、衛生費のコストも上回っている。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公債費については、大型建設事業にかかる償還が控えており、今後も増加し、令和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年度にかけてピークを迎える見込みである。公債費適正化の観点から、地方債は発行については今後厳しく抑制していく方針である。</a:t>
          </a:r>
        </a:p>
        <a:p>
          <a:r>
            <a:rPr kumimoji="1" lang="ja-JP" altLang="en-US" sz="1300">
              <a:latin typeface="ＭＳ Ｐゴシック" panose="020B0600070205080204" pitchFamily="50" charset="-128"/>
              <a:ea typeface="ＭＳ Ｐゴシック" panose="020B0600070205080204" pitchFamily="50" charset="-128"/>
            </a:rPr>
            <a:t>今後も人口減少の影響により、住民一人当たりのコストは年々増加する見込みであるため、事業内容を見直し、それぞれの経費について削減に努める。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予算編成段階から経費削減に努めていることにより黒字を維持しているが、人件費の増加、大規模事業の地方債償還等の影響により実質単年度収支は前年度に続いて赤字となっている。財政調整基金については、財源不足のため</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億円取り崩した。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実質赤字額はなく、全体的に良好な状態である。</a:t>
          </a:r>
        </a:p>
        <a:p>
          <a:r>
            <a:rPr kumimoji="1" lang="ja-JP" altLang="en-US" sz="1400">
              <a:latin typeface="ＭＳ ゴシック" pitchFamily="49" charset="-128"/>
              <a:ea typeface="ＭＳ ゴシック" pitchFamily="49" charset="-128"/>
            </a:rPr>
            <a:t>　公共下水道事業会計及び農業集落排水事業会計は、一般会計からの繰り出しにより黒字を維持している状況であり、近年施設設備の老朽化に伴う更新・維持管理費が増加傾向にあることから、一般会計への負担も増加している。</a:t>
          </a:r>
        </a:p>
        <a:p>
          <a:r>
            <a:rPr kumimoji="1" lang="ja-JP" altLang="en-US" sz="1400">
              <a:latin typeface="ＭＳ ゴシック" pitchFamily="49" charset="-128"/>
              <a:ea typeface="ＭＳ ゴシック" pitchFamily="49" charset="-128"/>
            </a:rPr>
            <a:t>　病院事業会計は平成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年度からの智頭病院改革プランに基づいた取り組みにより黒字を維持しているが、一般会計からの繰り出しも高水準である。建設から約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年経過した病院施設や医療機器の老朽化も進み、更新・改修に係る地方債発行も常態化している状況である。</a:t>
          </a:r>
        </a:p>
        <a:p>
          <a:r>
            <a:rPr kumimoji="1" lang="ja-JP" altLang="en-US" sz="1400">
              <a:latin typeface="ＭＳ ゴシック" pitchFamily="49" charset="-128"/>
              <a:ea typeface="ＭＳ ゴシック" pitchFamily="49" charset="-128"/>
            </a:rPr>
            <a:t>　上記会計における料金収入は、人口減少に伴い減少していくことから、引き続き厳しい運営となることが予想されるため、ストックマネジメント計画に基づく計画的な更新や、人口規模に見合った適切な施設運営、事業規模の縮小等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6865826</v>
      </c>
      <c r="BO4" s="449"/>
      <c r="BP4" s="449"/>
      <c r="BQ4" s="449"/>
      <c r="BR4" s="449"/>
      <c r="BS4" s="449"/>
      <c r="BT4" s="449"/>
      <c r="BU4" s="450"/>
      <c r="BV4" s="448">
        <v>6841625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0.3</v>
      </c>
      <c r="CU4" s="589"/>
      <c r="CV4" s="589"/>
      <c r="CW4" s="589"/>
      <c r="CX4" s="589"/>
      <c r="CY4" s="589"/>
      <c r="CZ4" s="589"/>
      <c r="DA4" s="590"/>
      <c r="DB4" s="588">
        <v>1.1000000000000001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6825542</v>
      </c>
      <c r="BO5" s="420"/>
      <c r="BP5" s="420"/>
      <c r="BQ5" s="420"/>
      <c r="BR5" s="420"/>
      <c r="BS5" s="420"/>
      <c r="BT5" s="420"/>
      <c r="BU5" s="421"/>
      <c r="BV5" s="419">
        <v>6723315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98.5</v>
      </c>
      <c r="CU5" s="417"/>
      <c r="CV5" s="417"/>
      <c r="CW5" s="417"/>
      <c r="CX5" s="417"/>
      <c r="CY5" s="417"/>
      <c r="CZ5" s="417"/>
      <c r="DA5" s="418"/>
      <c r="DB5" s="416">
        <v>96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40284</v>
      </c>
      <c r="BO6" s="420"/>
      <c r="BP6" s="420"/>
      <c r="BQ6" s="420"/>
      <c r="BR6" s="420"/>
      <c r="BS6" s="420"/>
      <c r="BT6" s="420"/>
      <c r="BU6" s="421"/>
      <c r="BV6" s="419">
        <v>118310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98.7</v>
      </c>
      <c r="CU6" s="563"/>
      <c r="CV6" s="563"/>
      <c r="CW6" s="563"/>
      <c r="CX6" s="563"/>
      <c r="CY6" s="563"/>
      <c r="CZ6" s="563"/>
      <c r="DA6" s="564"/>
      <c r="DB6" s="562">
        <v>96.4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28582</v>
      </c>
      <c r="BO7" s="420"/>
      <c r="BP7" s="420"/>
      <c r="BQ7" s="420"/>
      <c r="BR7" s="420"/>
      <c r="BS7" s="420"/>
      <c r="BT7" s="420"/>
      <c r="BU7" s="421"/>
      <c r="BV7" s="419">
        <v>75414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4187975</v>
      </c>
      <c r="CU7" s="420"/>
      <c r="CV7" s="420"/>
      <c r="CW7" s="420"/>
      <c r="CX7" s="420"/>
      <c r="CY7" s="420"/>
      <c r="CZ7" s="420"/>
      <c r="DA7" s="421"/>
      <c r="DB7" s="419">
        <v>4063746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11702</v>
      </c>
      <c r="BO8" s="420"/>
      <c r="BP8" s="420"/>
      <c r="BQ8" s="420"/>
      <c r="BR8" s="420"/>
      <c r="BS8" s="420"/>
      <c r="BT8" s="420"/>
      <c r="BU8" s="421"/>
      <c r="BV8" s="419">
        <v>42896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0.19</v>
      </c>
      <c r="CU8" s="523"/>
      <c r="CV8" s="523"/>
      <c r="CW8" s="523"/>
      <c r="CX8" s="523"/>
      <c r="CY8" s="523"/>
      <c r="CZ8" s="523"/>
      <c r="DA8" s="524"/>
      <c r="DB8" s="522">
        <v>0.19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6427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-31194</v>
      </c>
      <c r="BO9" s="420"/>
      <c r="BP9" s="420"/>
      <c r="BQ9" s="420"/>
      <c r="BR9" s="420"/>
      <c r="BS9" s="420"/>
      <c r="BT9" s="420"/>
      <c r="BU9" s="421"/>
      <c r="BV9" s="419">
        <v>-90722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15.7</v>
      </c>
      <c r="CU9" s="417"/>
      <c r="CV9" s="417"/>
      <c r="CW9" s="417"/>
      <c r="CX9" s="417"/>
      <c r="CY9" s="417"/>
      <c r="CZ9" s="417"/>
      <c r="DA9" s="418"/>
      <c r="DB9" s="416">
        <v>15.1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7154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4052</v>
      </c>
      <c r="BO10" s="420"/>
      <c r="BP10" s="420"/>
      <c r="BQ10" s="420"/>
      <c r="BR10" s="420"/>
      <c r="BS10" s="420"/>
      <c r="BT10" s="420"/>
      <c r="BU10" s="421"/>
      <c r="BV10" s="419">
        <v>1653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6129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6020</v>
      </c>
      <c r="S13" s="507"/>
      <c r="T13" s="507"/>
      <c r="U13" s="507"/>
      <c r="V13" s="508"/>
      <c r="W13" s="509" t="s">
        <v>131</v>
      </c>
      <c r="X13" s="405"/>
      <c r="Y13" s="405"/>
      <c r="Z13" s="405"/>
      <c r="AA13" s="405"/>
      <c r="AB13" s="406"/>
      <c r="AC13" s="372">
        <v>302</v>
      </c>
      <c r="AD13" s="373"/>
      <c r="AE13" s="373"/>
      <c r="AF13" s="373"/>
      <c r="AG13" s="374"/>
      <c r="AH13" s="372">
        <v>395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-127142</v>
      </c>
      <c r="BO13" s="420"/>
      <c r="BP13" s="420"/>
      <c r="BQ13" s="420"/>
      <c r="BR13" s="420"/>
      <c r="BS13" s="420"/>
      <c r="BT13" s="420"/>
      <c r="BU13" s="421"/>
      <c r="BV13" s="419">
        <v>-89069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14.5</v>
      </c>
      <c r="CU13" s="417"/>
      <c r="CV13" s="417"/>
      <c r="CW13" s="417"/>
      <c r="CX13" s="417"/>
      <c r="CY13" s="417"/>
      <c r="CZ13" s="417"/>
      <c r="DA13" s="418"/>
      <c r="DB13" s="416">
        <v>13.5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6257</v>
      </c>
      <c r="S14" s="507"/>
      <c r="T14" s="507"/>
      <c r="U14" s="507"/>
      <c r="V14" s="508"/>
      <c r="W14" s="510"/>
      <c r="X14" s="408"/>
      <c r="Y14" s="408"/>
      <c r="Z14" s="408"/>
      <c r="AA14" s="408"/>
      <c r="AB14" s="409"/>
      <c r="AC14" s="499">
        <v>9.9</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25.4</v>
      </c>
      <c r="CU14" s="517"/>
      <c r="CV14" s="517"/>
      <c r="CW14" s="517"/>
      <c r="CX14" s="517"/>
      <c r="CY14" s="517"/>
      <c r="CZ14" s="517"/>
      <c r="DA14" s="518"/>
      <c r="DB14" s="516">
        <v>43.1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6172</v>
      </c>
      <c r="S15" s="507"/>
      <c r="T15" s="507"/>
      <c r="U15" s="507"/>
      <c r="V15" s="508"/>
      <c r="W15" s="509" t="s">
        <v>137</v>
      </c>
      <c r="X15" s="405"/>
      <c r="Y15" s="405"/>
      <c r="Z15" s="405"/>
      <c r="AA15" s="405"/>
      <c r="AB15" s="406"/>
      <c r="AC15" s="372">
        <v>1020</v>
      </c>
      <c r="AD15" s="373"/>
      <c r="AE15" s="373"/>
      <c r="AF15" s="373"/>
      <c r="AG15" s="374"/>
      <c r="AH15" s="372">
        <v>1118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742865</v>
      </c>
      <c r="BO15" s="449"/>
      <c r="BP15" s="449"/>
      <c r="BQ15" s="449"/>
      <c r="BR15" s="449"/>
      <c r="BS15" s="449"/>
      <c r="BT15" s="449"/>
      <c r="BU15" s="450"/>
      <c r="BV15" s="448">
        <v>727163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33.5</v>
      </c>
      <c r="AD16" s="500"/>
      <c r="AE16" s="500"/>
      <c r="AF16" s="500"/>
      <c r="AG16" s="501"/>
      <c r="AH16" s="499">
        <v>33.1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4018233</v>
      </c>
      <c r="BO16" s="420"/>
      <c r="BP16" s="420"/>
      <c r="BQ16" s="420"/>
      <c r="BR16" s="420"/>
      <c r="BS16" s="420"/>
      <c r="BT16" s="420"/>
      <c r="BU16" s="421"/>
      <c r="BV16" s="419">
        <v>3882682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1722</v>
      </c>
      <c r="AD17" s="373"/>
      <c r="AE17" s="373"/>
      <c r="AF17" s="373"/>
      <c r="AG17" s="374"/>
      <c r="AH17" s="372">
        <v>1863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905003</v>
      </c>
      <c r="BO17" s="420"/>
      <c r="BP17" s="420"/>
      <c r="BQ17" s="420"/>
      <c r="BR17" s="420"/>
      <c r="BS17" s="420"/>
      <c r="BT17" s="420"/>
      <c r="BU17" s="421"/>
      <c r="BV17" s="419">
        <v>892187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224.7</v>
      </c>
      <c r="M18" s="472"/>
      <c r="N18" s="472"/>
      <c r="O18" s="472"/>
      <c r="P18" s="472"/>
      <c r="Q18" s="472"/>
      <c r="R18" s="473"/>
      <c r="S18" s="473"/>
      <c r="T18" s="473"/>
      <c r="U18" s="473"/>
      <c r="V18" s="474"/>
      <c r="W18" s="490"/>
      <c r="X18" s="491"/>
      <c r="Y18" s="491"/>
      <c r="Z18" s="491"/>
      <c r="AA18" s="491"/>
      <c r="AB18" s="515"/>
      <c r="AC18" s="389">
        <v>56.6</v>
      </c>
      <c r="AD18" s="390"/>
      <c r="AE18" s="390"/>
      <c r="AF18" s="390"/>
      <c r="AG18" s="475"/>
      <c r="AH18" s="389">
        <v>55.2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4172803</v>
      </c>
      <c r="BO18" s="420"/>
      <c r="BP18" s="420"/>
      <c r="BQ18" s="420"/>
      <c r="BR18" s="420"/>
      <c r="BS18" s="420"/>
      <c r="BT18" s="420"/>
      <c r="BU18" s="421"/>
      <c r="BV18" s="419">
        <v>3931345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5109128</v>
      </c>
      <c r="BO19" s="420"/>
      <c r="BP19" s="420"/>
      <c r="BQ19" s="420"/>
      <c r="BR19" s="420"/>
      <c r="BS19" s="420"/>
      <c r="BT19" s="420"/>
      <c r="BU19" s="421"/>
      <c r="BV19" s="419">
        <v>4991965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2400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7620992</v>
      </c>
      <c r="BO22" s="449"/>
      <c r="BP22" s="449"/>
      <c r="BQ22" s="449"/>
      <c r="BR22" s="449"/>
      <c r="BS22" s="449"/>
      <c r="BT22" s="449"/>
      <c r="BU22" s="450"/>
      <c r="BV22" s="448">
        <v>8097223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7345559</v>
      </c>
      <c r="BO23" s="420"/>
      <c r="BP23" s="420"/>
      <c r="BQ23" s="420"/>
      <c r="BR23" s="420"/>
      <c r="BS23" s="420"/>
      <c r="BT23" s="420"/>
      <c r="BU23" s="421"/>
      <c r="BV23" s="419">
        <v>7806186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8000</v>
      </c>
      <c r="R24" s="373"/>
      <c r="S24" s="373"/>
      <c r="T24" s="373"/>
      <c r="U24" s="373"/>
      <c r="V24" s="374"/>
      <c r="W24" s="462"/>
      <c r="X24" s="399"/>
      <c r="Y24" s="400"/>
      <c r="Z24" s="375" t="s">
        <v>162</v>
      </c>
      <c r="AA24" s="376"/>
      <c r="AB24" s="376"/>
      <c r="AC24" s="376"/>
      <c r="AD24" s="376"/>
      <c r="AE24" s="376"/>
      <c r="AF24" s="376"/>
      <c r="AG24" s="377"/>
      <c r="AH24" s="372">
        <v>130</v>
      </c>
      <c r="AI24" s="373"/>
      <c r="AJ24" s="373"/>
      <c r="AK24" s="373"/>
      <c r="AL24" s="374"/>
      <c r="AM24" s="372">
        <v>367770</v>
      </c>
      <c r="AN24" s="373"/>
      <c r="AO24" s="373"/>
      <c r="AP24" s="373"/>
      <c r="AQ24" s="373"/>
      <c r="AR24" s="374"/>
      <c r="AS24" s="372">
        <v>2829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6158441</v>
      </c>
      <c r="BO24" s="420"/>
      <c r="BP24" s="420"/>
      <c r="BQ24" s="420"/>
      <c r="BR24" s="420"/>
      <c r="BS24" s="420"/>
      <c r="BT24" s="420"/>
      <c r="BU24" s="421"/>
      <c r="BV24" s="419">
        <v>6462266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845732</v>
      </c>
      <c r="BO25" s="449"/>
      <c r="BP25" s="449"/>
      <c r="BQ25" s="449"/>
      <c r="BR25" s="449"/>
      <c r="BS25" s="449"/>
      <c r="BT25" s="449"/>
      <c r="BU25" s="450"/>
      <c r="BV25" s="448">
        <v>749115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5920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20622</v>
      </c>
      <c r="AN26" s="373"/>
      <c r="AO26" s="373"/>
      <c r="AP26" s="373"/>
      <c r="AQ26" s="373"/>
      <c r="AR26" s="374"/>
      <c r="AS26" s="372">
        <v>2946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3300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38779</v>
      </c>
      <c r="BO27" s="454"/>
      <c r="BP27" s="454"/>
      <c r="BQ27" s="454"/>
      <c r="BR27" s="454"/>
      <c r="BS27" s="454"/>
      <c r="BT27" s="454"/>
      <c r="BU27" s="455"/>
      <c r="BV27" s="453">
        <v>38779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2460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1845805</v>
      </c>
      <c r="BO28" s="449"/>
      <c r="BP28" s="449"/>
      <c r="BQ28" s="449"/>
      <c r="BR28" s="449"/>
      <c r="BS28" s="449"/>
      <c r="BT28" s="449"/>
      <c r="BU28" s="450"/>
      <c r="BV28" s="448">
        <v>1941753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2290</v>
      </c>
      <c r="R29" s="373"/>
      <c r="S29" s="373"/>
      <c r="T29" s="373"/>
      <c r="U29" s="373"/>
      <c r="V29" s="374"/>
      <c r="W29" s="463"/>
      <c r="X29" s="464"/>
      <c r="Y29" s="465"/>
      <c r="Z29" s="375" t="s">
        <v>178</v>
      </c>
      <c r="AA29" s="376"/>
      <c r="AB29" s="376"/>
      <c r="AC29" s="376"/>
      <c r="AD29" s="376"/>
      <c r="AE29" s="376"/>
      <c r="AF29" s="376"/>
      <c r="AG29" s="377"/>
      <c r="AH29" s="372">
        <v>131</v>
      </c>
      <c r="AI29" s="373"/>
      <c r="AJ29" s="373"/>
      <c r="AK29" s="373"/>
      <c r="AL29" s="374"/>
      <c r="AM29" s="372">
        <v>371620</v>
      </c>
      <c r="AN29" s="373"/>
      <c r="AO29" s="373"/>
      <c r="AP29" s="373"/>
      <c r="AQ29" s="373"/>
      <c r="AR29" s="374"/>
      <c r="AS29" s="372">
        <v>2837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14662</v>
      </c>
      <c r="BO29" s="420"/>
      <c r="BP29" s="420"/>
      <c r="BQ29" s="420"/>
      <c r="BR29" s="420"/>
      <c r="BS29" s="420"/>
      <c r="BT29" s="420"/>
      <c r="BU29" s="421"/>
      <c r="BV29" s="419">
        <v>14642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750474</v>
      </c>
      <c r="BO30" s="454"/>
      <c r="BP30" s="454"/>
      <c r="BQ30" s="454"/>
      <c r="BR30" s="454"/>
      <c r="BS30" s="454"/>
      <c r="BT30" s="454"/>
      <c r="BU30" s="455"/>
      <c r="BV30" s="453">
        <v>782361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智頭町国民健康保険事業特別会計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智頭町簡易水道事業会計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鳥取県町村総合事務組合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サングリーン智頭</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智頭町住宅新築資金等貸付事業特別会計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智頭町介護保険事業特別会計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智頭町公共下水道事業会計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鳥取県東部広域行政管理組合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智頭町土地開発公社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智頭町公共用地先行取得事業特別会計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智頭町後期高齢者医療特別会計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智頭町農業集落排水事業会計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鳥取県東部広域行政管理組合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智頭町介護保険サービス事業特別会計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IF('各会計、関係団体の財政状況及び健全化判断比率'!B35="","",'各会計、関係団体の財政状況及び健全化判断比率'!B35)</f>
        <v>智頭町水道事業会計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鳥取県後期高齢者医療広域連合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12</v>
      </c>
      <c r="AN38" s="367"/>
      <c r="AO38" s="368" t="str">
        <f>IF('各会計、関係団体の財政状況及び健全化判断比率'!B36="","",'各会計、関係団体の財政状況及び健全化判断比率'!B36)</f>
        <v>智頭町病院事業会計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鳥取県後期高齢者医療広域連合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n9yAVxdODCbtK2l2dzfE2DkfoBZIPv23nkwWA531lSg4Kz/w9x2j8YIdEOlZUgE3J4wJfzf84xjzmMRrrT8Kg==" saltValue="I7p4yk2aA32UB14P4kg+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2"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538</v>
      </c>
      <c r="D34" s="1151"/>
      <c r="E34" s="1152"/>
      <c r="F34" s="32">
        <v>15.34</v>
      </c>
      <c r="G34" s="33">
        <v>14.8</v>
      </c>
      <c r="H34" s="33">
        <v>14</v>
      </c>
      <c r="I34" s="33">
        <v>12.29</v>
      </c>
      <c r="J34" s="34">
        <v>9.57</v>
      </c>
      <c r="K34" s="22"/>
      <c r="L34" s="22"/>
      <c r="M34" s="22"/>
      <c r="N34" s="22"/>
      <c r="O34" s="22"/>
      <c r="P34" s="22"/>
    </row>
    <row r="35" spans="1:16" ht="39" customHeight="1" x14ac:dyDescent="0.15">
      <c r="A35" s="22"/>
      <c r="B35" s="35"/>
      <c r="C35" s="1145" t="s">
        <v>539</v>
      </c>
      <c r="D35" s="1146"/>
      <c r="E35" s="1147"/>
      <c r="F35" s="36">
        <v>6.9</v>
      </c>
      <c r="G35" s="37">
        <v>6.9</v>
      </c>
      <c r="H35" s="37">
        <v>7.44</v>
      </c>
      <c r="I35" s="37">
        <v>8.09</v>
      </c>
      <c r="J35" s="38">
        <v>8.2899999999999991</v>
      </c>
      <c r="K35" s="22"/>
      <c r="L35" s="22"/>
      <c r="M35" s="22"/>
      <c r="N35" s="22"/>
      <c r="O35" s="22"/>
      <c r="P35" s="22"/>
    </row>
    <row r="36" spans="1:16" ht="39" customHeight="1" x14ac:dyDescent="0.15">
      <c r="A36" s="22"/>
      <c r="B36" s="35"/>
      <c r="C36" s="1145" t="s">
        <v>540</v>
      </c>
      <c r="D36" s="1146"/>
      <c r="E36" s="1147"/>
      <c r="F36" s="36">
        <v>1.63</v>
      </c>
      <c r="G36" s="37">
        <v>2.19</v>
      </c>
      <c r="H36" s="37">
        <v>3.78</v>
      </c>
      <c r="I36" s="37">
        <v>1.44</v>
      </c>
      <c r="J36" s="38">
        <v>0.86</v>
      </c>
      <c r="K36" s="22"/>
      <c r="L36" s="22"/>
      <c r="M36" s="22"/>
      <c r="N36" s="22"/>
      <c r="O36" s="22"/>
      <c r="P36" s="22"/>
    </row>
    <row r="37" spans="1:16" ht="39" customHeight="1" x14ac:dyDescent="0.15">
      <c r="A37" s="22"/>
      <c r="B37" s="35"/>
      <c r="C37" s="1145" t="s">
        <v>541</v>
      </c>
      <c r="D37" s="1146"/>
      <c r="E37" s="1147"/>
      <c r="F37" s="36" t="s">
        <v>493</v>
      </c>
      <c r="G37" s="37" t="s">
        <v>493</v>
      </c>
      <c r="H37" s="37" t="s">
        <v>493</v>
      </c>
      <c r="I37" s="37">
        <v>0.22</v>
      </c>
      <c r="J37" s="38">
        <v>0.41</v>
      </c>
      <c r="K37" s="22"/>
      <c r="L37" s="22"/>
      <c r="M37" s="22"/>
      <c r="N37" s="22"/>
      <c r="O37" s="22"/>
      <c r="P37" s="22"/>
    </row>
    <row r="38" spans="1:16" ht="39" customHeight="1" x14ac:dyDescent="0.15">
      <c r="A38" s="22"/>
      <c r="B38" s="35"/>
      <c r="C38" s="1145" t="s">
        <v>542</v>
      </c>
      <c r="D38" s="1146"/>
      <c r="E38" s="1147"/>
      <c r="F38" s="36">
        <v>4.62</v>
      </c>
      <c r="G38" s="37">
        <v>3.22</v>
      </c>
      <c r="H38" s="37">
        <v>3.3</v>
      </c>
      <c r="I38" s="37">
        <v>1.05</v>
      </c>
      <c r="J38" s="38">
        <v>0.27</v>
      </c>
      <c r="K38" s="22"/>
      <c r="L38" s="22"/>
      <c r="M38" s="22"/>
      <c r="N38" s="22"/>
      <c r="O38" s="22"/>
      <c r="P38" s="22"/>
    </row>
    <row r="39" spans="1:16" ht="39" customHeight="1" x14ac:dyDescent="0.15">
      <c r="A39" s="22"/>
      <c r="B39" s="35"/>
      <c r="C39" s="1145" t="s">
        <v>543</v>
      </c>
      <c r="D39" s="1146"/>
      <c r="E39" s="1147"/>
      <c r="F39" s="36" t="s">
        <v>493</v>
      </c>
      <c r="G39" s="37" t="s">
        <v>493</v>
      </c>
      <c r="H39" s="37" t="s">
        <v>493</v>
      </c>
      <c r="I39" s="37">
        <v>0</v>
      </c>
      <c r="J39" s="38">
        <v>0.15</v>
      </c>
      <c r="K39" s="22"/>
      <c r="L39" s="22"/>
      <c r="M39" s="22"/>
      <c r="N39" s="22"/>
      <c r="O39" s="22"/>
      <c r="P39" s="22"/>
    </row>
    <row r="40" spans="1:16" ht="39" customHeight="1" x14ac:dyDescent="0.15">
      <c r="A40" s="22"/>
      <c r="B40" s="35"/>
      <c r="C40" s="1145" t="s">
        <v>544</v>
      </c>
      <c r="D40" s="1146"/>
      <c r="E40" s="1147"/>
      <c r="F40" s="36">
        <v>0.7</v>
      </c>
      <c r="G40" s="37">
        <v>1.05</v>
      </c>
      <c r="H40" s="37">
        <v>0.9</v>
      </c>
      <c r="I40" s="37">
        <v>0.24</v>
      </c>
      <c r="J40" s="38">
        <v>0.11</v>
      </c>
      <c r="K40" s="22"/>
      <c r="L40" s="22"/>
      <c r="M40" s="22"/>
      <c r="N40" s="22"/>
      <c r="O40" s="22"/>
      <c r="P40" s="22"/>
    </row>
    <row r="41" spans="1:16" ht="39" customHeight="1" x14ac:dyDescent="0.15">
      <c r="A41" s="22"/>
      <c r="B41" s="35"/>
      <c r="C41" s="1145" t="s">
        <v>545</v>
      </c>
      <c r="D41" s="1146"/>
      <c r="E41" s="1147"/>
      <c r="F41" s="36" t="s">
        <v>493</v>
      </c>
      <c r="G41" s="37" t="s">
        <v>493</v>
      </c>
      <c r="H41" s="37" t="s">
        <v>493</v>
      </c>
      <c r="I41" s="37">
        <v>0.01</v>
      </c>
      <c r="J41" s="38">
        <v>0.01</v>
      </c>
      <c r="K41" s="22"/>
      <c r="L41" s="22"/>
      <c r="M41" s="22"/>
      <c r="N41" s="22"/>
      <c r="O41" s="22"/>
      <c r="P41" s="22"/>
    </row>
    <row r="42" spans="1:16" ht="39" customHeight="1" x14ac:dyDescent="0.15">
      <c r="A42" s="22"/>
      <c r="B42" s="39"/>
      <c r="C42" s="1145" t="s">
        <v>546</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547</v>
      </c>
      <c r="D43" s="1149"/>
      <c r="E43" s="1150"/>
      <c r="F43" s="41">
        <v>0.13</v>
      </c>
      <c r="G43" s="42">
        <v>0.23</v>
      </c>
      <c r="H43" s="42">
        <v>0.19</v>
      </c>
      <c r="I43" s="42">
        <v>0.23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nEwg3ZhV6SxTDZZvNsiVSHbMrUuLqU8eI0Tz5Z5gwitwzU+Pn95ycBgJlzFR2f46JKlId0gas2Xa9o7m440ig==" saltValue="FIULKKRFF0ajBsjAYg0A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657</v>
      </c>
      <c r="L45" s="60">
        <v>772</v>
      </c>
      <c r="M45" s="60">
        <v>778</v>
      </c>
      <c r="N45" s="60">
        <v>804</v>
      </c>
      <c r="O45" s="61">
        <v>851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15">
      <c r="A48" s="48"/>
      <c r="B48" s="1178"/>
      <c r="C48" s="1179"/>
      <c r="D48" s="62"/>
      <c r="E48" s="1155" t="s">
        <v>13</v>
      </c>
      <c r="F48" s="1155"/>
      <c r="G48" s="1155"/>
      <c r="H48" s="1155"/>
      <c r="I48" s="1155"/>
      <c r="J48" s="1156"/>
      <c r="K48" s="63">
        <v>471</v>
      </c>
      <c r="L48" s="64">
        <v>485</v>
      </c>
      <c r="M48" s="64">
        <v>519</v>
      </c>
      <c r="N48" s="64">
        <v>568</v>
      </c>
      <c r="O48" s="65">
        <v>563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15</v>
      </c>
      <c r="L49" s="64">
        <v>15</v>
      </c>
      <c r="M49" s="64">
        <v>11</v>
      </c>
      <c r="N49" s="64">
        <v>8</v>
      </c>
      <c r="O49" s="65">
        <v>10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493</v>
      </c>
      <c r="L50" s="64" t="s">
        <v>493</v>
      </c>
      <c r="M50" s="64" t="s">
        <v>493</v>
      </c>
      <c r="N50" s="64" t="s">
        <v>493</v>
      </c>
      <c r="O50" s="65" t="s">
        <v>493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493</v>
      </c>
      <c r="L51" s="64" t="s">
        <v>493</v>
      </c>
      <c r="M51" s="64" t="s">
        <v>493</v>
      </c>
      <c r="N51" s="64" t="s">
        <v>493</v>
      </c>
      <c r="O51" s="65" t="s">
        <v>493</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812</v>
      </c>
      <c r="L52" s="64">
        <v>879</v>
      </c>
      <c r="M52" s="64">
        <v>887</v>
      </c>
      <c r="N52" s="64">
        <v>911</v>
      </c>
      <c r="O52" s="65">
        <v>916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331</v>
      </c>
      <c r="L53" s="69">
        <v>393</v>
      </c>
      <c r="M53" s="69">
        <v>421</v>
      </c>
      <c r="N53" s="69">
        <v>469</v>
      </c>
      <c r="O53" s="70">
        <v>508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Q6A97Job/mJTEWcI/O6JHCojSg/9qrKNF3PUU/vMRGeMaYm6G8St6sQDe30ulh4KqU2idSRpYnJbsU3CRVDLw==" saltValue="yQZV8cImQZRTCSgB+jSy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6" t="s">
        <v>30</v>
      </c>
      <c r="C41" s="1197"/>
      <c r="D41" s="105"/>
      <c r="E41" s="1198" t="s">
        <v>31</v>
      </c>
      <c r="F41" s="1198"/>
      <c r="G41" s="1198"/>
      <c r="H41" s="1199"/>
      <c r="I41" s="343">
        <v>8184</v>
      </c>
      <c r="J41" s="344">
        <v>8558</v>
      </c>
      <c r="K41" s="344">
        <v>8294</v>
      </c>
      <c r="L41" s="344">
        <v>8097</v>
      </c>
      <c r="M41" s="345">
        <v>7621</v>
      </c>
    </row>
    <row r="42" spans="2:13" ht="27.75" customHeight="1" x14ac:dyDescent="0.15">
      <c r="B42" s="1186"/>
      <c r="C42" s="1187"/>
      <c r="D42" s="106"/>
      <c r="E42" s="1190" t="s">
        <v>32</v>
      </c>
      <c r="F42" s="1190"/>
      <c r="G42" s="1190"/>
      <c r="H42" s="1191"/>
      <c r="I42" s="346">
        <v>40</v>
      </c>
      <c r="J42" s="347">
        <v>20</v>
      </c>
      <c r="K42" s="347">
        <v>20</v>
      </c>
      <c r="L42" s="347">
        <v>20</v>
      </c>
      <c r="M42" s="348">
        <v>20</v>
      </c>
    </row>
    <row r="43" spans="2:13" ht="27.75" customHeight="1" x14ac:dyDescent="0.15">
      <c r="B43" s="1186"/>
      <c r="C43" s="1187"/>
      <c r="D43" s="106"/>
      <c r="E43" s="1190" t="s">
        <v>33</v>
      </c>
      <c r="F43" s="1190"/>
      <c r="G43" s="1190"/>
      <c r="H43" s="1191"/>
      <c r="I43" s="346">
        <v>5606</v>
      </c>
      <c r="J43" s="347">
        <v>5242</v>
      </c>
      <c r="K43" s="347">
        <v>4758</v>
      </c>
      <c r="L43" s="347">
        <v>4189</v>
      </c>
      <c r="M43" s="348">
        <v>3713</v>
      </c>
    </row>
    <row r="44" spans="2:13" ht="27.75" customHeight="1" x14ac:dyDescent="0.15">
      <c r="B44" s="1186"/>
      <c r="C44" s="1187"/>
      <c r="D44" s="106"/>
      <c r="E44" s="1190" t="s">
        <v>34</v>
      </c>
      <c r="F44" s="1190"/>
      <c r="G44" s="1190"/>
      <c r="H44" s="1191"/>
      <c r="I44" s="346">
        <v>81</v>
      </c>
      <c r="J44" s="347">
        <v>78</v>
      </c>
      <c r="K44" s="347">
        <v>81</v>
      </c>
      <c r="L44" s="347">
        <v>70</v>
      </c>
      <c r="M44" s="348">
        <v>80</v>
      </c>
    </row>
    <row r="45" spans="2:13" ht="27.75" customHeight="1" x14ac:dyDescent="0.15">
      <c r="B45" s="1186"/>
      <c r="C45" s="1187"/>
      <c r="D45" s="106"/>
      <c r="E45" s="1190" t="s">
        <v>35</v>
      </c>
      <c r="F45" s="1190"/>
      <c r="G45" s="1190"/>
      <c r="H45" s="1191"/>
      <c r="I45" s="346">
        <v>338</v>
      </c>
      <c r="J45" s="347">
        <v>308</v>
      </c>
      <c r="K45" s="347">
        <v>332</v>
      </c>
      <c r="L45" s="347">
        <v>319</v>
      </c>
      <c r="M45" s="348">
        <v>273</v>
      </c>
    </row>
    <row r="46" spans="2:13" ht="27.75" customHeight="1" x14ac:dyDescent="0.15">
      <c r="B46" s="1186"/>
      <c r="C46" s="1187"/>
      <c r="D46" s="107"/>
      <c r="E46" s="1190" t="s">
        <v>36</v>
      </c>
      <c r="F46" s="1190"/>
      <c r="G46" s="1190"/>
      <c r="H46" s="1191"/>
      <c r="I46" s="346" t="s">
        <v>493</v>
      </c>
      <c r="J46" s="347" t="s">
        <v>493</v>
      </c>
      <c r="K46" s="347" t="s">
        <v>493</v>
      </c>
      <c r="L46" s="347" t="s">
        <v>493</v>
      </c>
      <c r="M46" s="348" t="s">
        <v>493</v>
      </c>
    </row>
    <row r="47" spans="2:13" ht="27.75" customHeight="1" x14ac:dyDescent="0.15">
      <c r="B47" s="1186"/>
      <c r="C47" s="1187"/>
      <c r="D47" s="108"/>
      <c r="E47" s="1200" t="s">
        <v>37</v>
      </c>
      <c r="F47" s="1201"/>
      <c r="G47" s="1201"/>
      <c r="H47" s="1202"/>
      <c r="I47" s="346" t="s">
        <v>493</v>
      </c>
      <c r="J47" s="347" t="s">
        <v>493</v>
      </c>
      <c r="K47" s="347" t="s">
        <v>493</v>
      </c>
      <c r="L47" s="347" t="s">
        <v>493</v>
      </c>
      <c r="M47" s="348" t="s">
        <v>493</v>
      </c>
    </row>
    <row r="48" spans="2:13" ht="27.75" customHeight="1" x14ac:dyDescent="0.15">
      <c r="B48" s="1186"/>
      <c r="C48" s="1187"/>
      <c r="D48" s="106"/>
      <c r="E48" s="1190" t="s">
        <v>38</v>
      </c>
      <c r="F48" s="1190"/>
      <c r="G48" s="1190"/>
      <c r="H48" s="1191"/>
      <c r="I48" s="346" t="s">
        <v>493</v>
      </c>
      <c r="J48" s="347" t="s">
        <v>493</v>
      </c>
      <c r="K48" s="347" t="s">
        <v>493</v>
      </c>
      <c r="L48" s="347" t="s">
        <v>493</v>
      </c>
      <c r="M48" s="348" t="s">
        <v>493</v>
      </c>
    </row>
    <row r="49" spans="2:13" ht="27.75" customHeight="1" x14ac:dyDescent="0.15">
      <c r="B49" s="1188"/>
      <c r="C49" s="1189"/>
      <c r="D49" s="106"/>
      <c r="E49" s="1190" t="s">
        <v>39</v>
      </c>
      <c r="F49" s="1190"/>
      <c r="G49" s="1190"/>
      <c r="H49" s="1191"/>
      <c r="I49" s="346" t="s">
        <v>493</v>
      </c>
      <c r="J49" s="347" t="s">
        <v>493</v>
      </c>
      <c r="K49" s="347" t="s">
        <v>493</v>
      </c>
      <c r="L49" s="347" t="s">
        <v>493</v>
      </c>
      <c r="M49" s="348" t="s">
        <v>493</v>
      </c>
    </row>
    <row r="50" spans="2:13" ht="27.75" customHeight="1" x14ac:dyDescent="0.15">
      <c r="B50" s="1184" t="s">
        <v>40</v>
      </c>
      <c r="C50" s="1185"/>
      <c r="D50" s="109"/>
      <c r="E50" s="1190" t="s">
        <v>41</v>
      </c>
      <c r="F50" s="1190"/>
      <c r="G50" s="1190"/>
      <c r="H50" s="1191"/>
      <c r="I50" s="346">
        <v>2846</v>
      </c>
      <c r="J50" s="347">
        <v>3155</v>
      </c>
      <c r="K50" s="347">
        <v>3299</v>
      </c>
      <c r="L50" s="347">
        <v>3152</v>
      </c>
      <c r="M50" s="348">
        <v>2968</v>
      </c>
    </row>
    <row r="51" spans="2:13" ht="27.75" customHeight="1" x14ac:dyDescent="0.15">
      <c r="B51" s="1186"/>
      <c r="C51" s="1187"/>
      <c r="D51" s="106"/>
      <c r="E51" s="1190" t="s">
        <v>42</v>
      </c>
      <c r="F51" s="1190"/>
      <c r="G51" s="1190"/>
      <c r="H51" s="1191"/>
      <c r="I51" s="346">
        <v>2</v>
      </c>
      <c r="J51" s="347" t="s">
        <v>493</v>
      </c>
      <c r="K51" s="347" t="s">
        <v>493</v>
      </c>
      <c r="L51" s="347" t="s">
        <v>493</v>
      </c>
      <c r="M51" s="348" t="s">
        <v>493</v>
      </c>
    </row>
    <row r="52" spans="2:13" ht="27.75" customHeight="1" x14ac:dyDescent="0.15">
      <c r="B52" s="1188"/>
      <c r="C52" s="1189"/>
      <c r="D52" s="106"/>
      <c r="E52" s="1190" t="s">
        <v>43</v>
      </c>
      <c r="F52" s="1190"/>
      <c r="G52" s="1190"/>
      <c r="H52" s="1191"/>
      <c r="I52" s="346">
        <v>9300</v>
      </c>
      <c r="J52" s="347">
        <v>8681</v>
      </c>
      <c r="K52" s="347">
        <v>8620</v>
      </c>
      <c r="L52" s="347">
        <v>8184</v>
      </c>
      <c r="M52" s="348">
        <v>7906</v>
      </c>
    </row>
    <row r="53" spans="2:13" ht="27.75" customHeight="1" thickBot="1" x14ac:dyDescent="0.2">
      <c r="B53" s="1192" t="s">
        <v>19</v>
      </c>
      <c r="C53" s="1193"/>
      <c r="D53" s="110"/>
      <c r="E53" s="1194" t="s">
        <v>44</v>
      </c>
      <c r="F53" s="1194"/>
      <c r="G53" s="1194"/>
      <c r="H53" s="1195"/>
      <c r="I53" s="349">
        <v>2102</v>
      </c>
      <c r="J53" s="350">
        <v>2370</v>
      </c>
      <c r="K53" s="350">
        <v>1565</v>
      </c>
      <c r="L53" s="350">
        <v>1359</v>
      </c>
      <c r="M53" s="351">
        <v>834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52PhM2lsjxhJmyfep55AIPYLGQTD7yEQ6Gro9/WB30TbrQ44VFA2HKYK40S2QnVoTLtmYjBAa9Biv8pU6gi9g==" saltValue="e8XIsRk1N+bC6tPdPWJK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7"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1940</v>
      </c>
      <c r="G55" s="352">
        <v>1942</v>
      </c>
      <c r="H55" s="353">
        <v>1846</v>
      </c>
    </row>
    <row r="56" spans="2:8" ht="52.5" customHeight="1" x14ac:dyDescent="0.15">
      <c r="B56" s="122"/>
      <c r="C56" s="1213" t="s">
        <v>47</v>
      </c>
      <c r="D56" s="1213"/>
      <c r="E56" s="1214"/>
      <c r="F56" s="354">
        <v>15</v>
      </c>
      <c r="G56" s="354">
        <v>15</v>
      </c>
      <c r="H56" s="355">
        <v>15</v>
      </c>
    </row>
    <row r="57" spans="2:8" ht="53.25" customHeight="1" x14ac:dyDescent="0.15">
      <c r="B57" s="122"/>
      <c r="C57" s="1215" t="s">
        <v>48</v>
      </c>
      <c r="D57" s="1215"/>
      <c r="E57" s="1216"/>
      <c r="F57" s="356">
        <v>1038</v>
      </c>
      <c r="G57" s="356">
        <v>782</v>
      </c>
      <c r="H57" s="357">
        <v>750</v>
      </c>
    </row>
    <row r="58" spans="2:8" ht="45.75" customHeight="1" x14ac:dyDescent="0.15">
      <c r="B58" s="123"/>
      <c r="C58" s="1203" t="s">
        <v>562</v>
      </c>
      <c r="D58" s="1204"/>
      <c r="E58" s="1205"/>
      <c r="F58" s="358">
        <v>412</v>
      </c>
      <c r="G58" s="358">
        <v>360</v>
      </c>
      <c r="H58" s="359">
        <v>303</v>
      </c>
    </row>
    <row r="59" spans="2:8" ht="45.75" customHeight="1" x14ac:dyDescent="0.15">
      <c r="B59" s="123"/>
      <c r="C59" s="1203" t="s">
        <v>563</v>
      </c>
      <c r="D59" s="1204"/>
      <c r="E59" s="1205"/>
      <c r="F59" s="358">
        <v>118</v>
      </c>
      <c r="G59" s="358">
        <v>119</v>
      </c>
      <c r="H59" s="359">
        <v>138</v>
      </c>
    </row>
    <row r="60" spans="2:8" ht="45.75" customHeight="1" x14ac:dyDescent="0.15">
      <c r="B60" s="123"/>
      <c r="C60" s="1203" t="s">
        <v>564</v>
      </c>
      <c r="D60" s="1204"/>
      <c r="E60" s="1205"/>
      <c r="F60" s="358">
        <v>97</v>
      </c>
      <c r="G60" s="358">
        <v>97</v>
      </c>
      <c r="H60" s="359">
        <v>97</v>
      </c>
    </row>
    <row r="61" spans="2:8" ht="45.75" customHeight="1" x14ac:dyDescent="0.15">
      <c r="B61" s="123"/>
      <c r="C61" s="1203" t="s">
        <v>565</v>
      </c>
      <c r="D61" s="1204"/>
      <c r="E61" s="1205"/>
      <c r="F61" s="358">
        <v>49</v>
      </c>
      <c r="G61" s="358">
        <v>49</v>
      </c>
      <c r="H61" s="359">
        <v>49</v>
      </c>
    </row>
    <row r="62" spans="2:8" ht="45.75" customHeight="1" thickBot="1" x14ac:dyDescent="0.2">
      <c r="B62" s="124"/>
      <c r="C62" s="1206" t="s">
        <v>566</v>
      </c>
      <c r="D62" s="1207"/>
      <c r="E62" s="1208"/>
      <c r="F62" s="360">
        <v>25</v>
      </c>
      <c r="G62" s="360">
        <v>29</v>
      </c>
      <c r="H62" s="361">
        <v>38</v>
      </c>
    </row>
    <row r="63" spans="2:8" ht="52.5" customHeight="1" thickBot="1" x14ac:dyDescent="0.2">
      <c r="B63" s="125"/>
      <c r="C63" s="1209" t="s">
        <v>49</v>
      </c>
      <c r="D63" s="1209"/>
      <c r="E63" s="1210"/>
      <c r="F63" s="362">
        <v>2993</v>
      </c>
      <c r="G63" s="362">
        <v>2739</v>
      </c>
      <c r="H63" s="363">
        <v>2611</v>
      </c>
    </row>
    <row r="64" spans="2:8" x14ac:dyDescent="0.15"/>
  </sheetData>
  <sheetProtection algorithmName="SHA-512" hashValue="+DKLtesqmoWJZPUZzG153CxKLcOAV3xTI/i2L36ZGeQgpovczas2AKG6f5Pt2jhHDbP0kPaqv2JMop11J5vX0A==" saltValue="vH6K9M4so2Pukfd9PaEa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182294</v>
      </c>
      <c r="E3" s="144"/>
      <c r="F3" s="145">
        <v>126525</v>
      </c>
      <c r="G3" s="146"/>
      <c r="H3" s="147"/>
    </row>
    <row r="4" spans="1:8" x14ac:dyDescent="0.15">
      <c r="A4" s="148"/>
      <c r="B4" s="149"/>
      <c r="C4" s="150"/>
      <c r="D4" s="151">
        <v>75255</v>
      </c>
      <c r="E4" s="152"/>
      <c r="F4" s="153">
        <v>67052</v>
      </c>
      <c r="G4" s="154"/>
      <c r="H4" s="155"/>
    </row>
    <row r="5" spans="1:8" x14ac:dyDescent="0.15">
      <c r="A5" s="136" t="s">
        <v>525</v>
      </c>
      <c r="B5" s="141"/>
      <c r="C5" s="142"/>
      <c r="D5" s="143">
        <v>113075</v>
      </c>
      <c r="E5" s="144"/>
      <c r="F5" s="145">
        <v>122054</v>
      </c>
      <c r="G5" s="146"/>
      <c r="H5" s="147"/>
    </row>
    <row r="6" spans="1:8" x14ac:dyDescent="0.15">
      <c r="A6" s="148"/>
      <c r="B6" s="149"/>
      <c r="C6" s="150"/>
      <c r="D6" s="151">
        <v>43676</v>
      </c>
      <c r="E6" s="152"/>
      <c r="F6" s="153">
        <v>68298</v>
      </c>
      <c r="G6" s="154"/>
      <c r="H6" s="155"/>
    </row>
    <row r="7" spans="1:8" x14ac:dyDescent="0.15">
      <c r="A7" s="136" t="s">
        <v>526</v>
      </c>
      <c r="B7" s="141"/>
      <c r="C7" s="142"/>
      <c r="D7" s="143">
        <v>126689</v>
      </c>
      <c r="E7" s="144"/>
      <c r="F7" s="145">
        <v>111644</v>
      </c>
      <c r="G7" s="146"/>
      <c r="H7" s="147"/>
    </row>
    <row r="8" spans="1:8" x14ac:dyDescent="0.15">
      <c r="A8" s="148"/>
      <c r="B8" s="149"/>
      <c r="C8" s="150"/>
      <c r="D8" s="151">
        <v>38966</v>
      </c>
      <c r="E8" s="152"/>
      <c r="F8" s="153">
        <v>66606</v>
      </c>
      <c r="G8" s="154"/>
      <c r="H8" s="155"/>
    </row>
    <row r="9" spans="1:8" x14ac:dyDescent="0.15">
      <c r="A9" s="136" t="s">
        <v>527</v>
      </c>
      <c r="B9" s="141"/>
      <c r="C9" s="142"/>
      <c r="D9" s="143">
        <v>153616</v>
      </c>
      <c r="E9" s="144"/>
      <c r="F9" s="145">
        <v>127917</v>
      </c>
      <c r="G9" s="146"/>
      <c r="H9" s="147"/>
    </row>
    <row r="10" spans="1:8" x14ac:dyDescent="0.15">
      <c r="A10" s="148"/>
      <c r="B10" s="149"/>
      <c r="C10" s="150"/>
      <c r="D10" s="151">
        <v>65361</v>
      </c>
      <c r="E10" s="152"/>
      <c r="F10" s="153">
        <v>69746</v>
      </c>
      <c r="G10" s="154"/>
      <c r="H10" s="155"/>
    </row>
    <row r="11" spans="1:8" x14ac:dyDescent="0.15">
      <c r="A11" s="136" t="s">
        <v>528</v>
      </c>
      <c r="B11" s="141"/>
      <c r="C11" s="142"/>
      <c r="D11" s="143">
        <v>116928</v>
      </c>
      <c r="E11" s="144"/>
      <c r="F11" s="145">
        <v>135931</v>
      </c>
      <c r="G11" s="146"/>
      <c r="H11" s="147"/>
    </row>
    <row r="12" spans="1:8" x14ac:dyDescent="0.15">
      <c r="A12" s="148"/>
      <c r="B12" s="149"/>
      <c r="C12" s="156"/>
      <c r="D12" s="151">
        <v>33413</v>
      </c>
      <c r="E12" s="152"/>
      <c r="F12" s="153">
        <v>75320</v>
      </c>
      <c r="G12" s="154"/>
      <c r="H12" s="155"/>
    </row>
    <row r="13" spans="1:8" x14ac:dyDescent="0.15">
      <c r="A13" s="136"/>
      <c r="B13" s="141"/>
      <c r="C13" s="157"/>
      <c r="D13" s="158">
        <v>138520</v>
      </c>
      <c r="E13" s="159"/>
      <c r="F13" s="160">
        <v>124814</v>
      </c>
      <c r="G13" s="161"/>
      <c r="H13" s="147"/>
    </row>
    <row r="14" spans="1:8" x14ac:dyDescent="0.15">
      <c r="A14" s="148"/>
      <c r="B14" s="149"/>
      <c r="C14" s="150"/>
      <c r="D14" s="151">
        <v>51334</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4.63</v>
      </c>
      <c r="C19" s="162">
        <f>ROUND(VALUE(SUBSTITUTE(実質収支比率等に係る経年分析!G$48,"▲","-")),2)</f>
        <v>3.24</v>
      </c>
      <c r="D19" s="162">
        <f>ROUND(VALUE(SUBSTITUTE(実質収支比率等に係る経年分析!H$48,"▲","-")),2)</f>
        <v>3.32</v>
      </c>
      <c r="E19" s="162">
        <f>ROUND(VALUE(SUBSTITUTE(実質収支比率等に係る経年分析!I$48,"▲","-")),2)</f>
        <v>1.06</v>
      </c>
      <c r="F19" s="162">
        <f>ROUND(VALUE(SUBSTITUTE(実質収支比率等に係る経年分析!J$48,"▲","-")),2)</f>
        <v>0.28000000000000003</v>
      </c>
    </row>
    <row r="20" spans="1:11" x14ac:dyDescent="0.15">
      <c r="A20" s="162" t="s">
        <v>53</v>
      </c>
      <c r="B20" s="162">
        <f>ROUND(VALUE(SUBSTITUTE(実質収支比率等に係る経年分析!F$47,"▲","-")),2)</f>
        <v>37.35</v>
      </c>
      <c r="C20" s="162">
        <f>ROUND(VALUE(SUBSTITUTE(実質収支比率等に係る経年分析!G$47,"▲","-")),2)</f>
        <v>43.37</v>
      </c>
      <c r="D20" s="162">
        <f>ROUND(VALUE(SUBSTITUTE(実質収支比率等に係る経年分析!H$47,"▲","-")),2)</f>
        <v>48.18</v>
      </c>
      <c r="E20" s="162">
        <f>ROUND(VALUE(SUBSTITUTE(実質収支比率等に係る経年分析!I$47,"▲","-")),2)</f>
        <v>47.78</v>
      </c>
      <c r="F20" s="162">
        <f>ROUND(VALUE(SUBSTITUTE(実質収支比率等に係る経年分析!J$47,"▲","-")),2)</f>
        <v>44.07</v>
      </c>
    </row>
    <row r="21" spans="1:11" x14ac:dyDescent="0.15">
      <c r="A21" s="162" t="s">
        <v>54</v>
      </c>
      <c r="B21" s="162">
        <f>IF(ISNUMBER(VALUE(SUBSTITUTE(実質収支比率等に係る経年分析!F$49,"▲","-"))),ROUND(VALUE(SUBSTITUTE(実質収支比率等に係る経年分析!F$49,"▲","-")),2),NA())</f>
        <v>0.75</v>
      </c>
      <c r="C21" s="162">
        <f>IF(ISNUMBER(VALUE(SUBSTITUTE(実質収支比率等に係る経年分析!G$49,"▲","-"))),ROUND(VALUE(SUBSTITUTE(実質収支比率等に係る経年分析!G$49,"▲","-")),2),NA())</f>
        <v>7.52</v>
      </c>
      <c r="D21" s="162">
        <f>IF(ISNUMBER(VALUE(SUBSTITUTE(実質収支比率等に係る経年分析!H$49,"▲","-"))),ROUND(VALUE(SUBSTITUTE(実質収支比率等に係る経年分析!H$49,"▲","-")),2),NA())</f>
        <v>4.3</v>
      </c>
      <c r="E21" s="162">
        <f>IF(ISNUMBER(VALUE(SUBSTITUTE(実質収支比率等に係る経年分析!I$49,"▲","-"))),ROUND(VALUE(SUBSTITUTE(実質収支比率等に係る経年分析!I$49,"▲","-")),2),NA())</f>
        <v>-2.19</v>
      </c>
      <c r="F21" s="162">
        <f>IF(ISNUMBER(VALUE(SUBSTITUTE(実質収支比率等に係る経年分析!J$49,"▲","-"))),ROUND(VALUE(SUBSTITUTE(実質収支比率等に係る経年分析!J$49,"▲","-")),2),NA())</f>
        <v>-3.04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智頭町簡易水道事業会計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智頭町国民健康保険事業特別会計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0.11</v>
      </c>
    </row>
    <row r="31" spans="1:11" x14ac:dyDescent="0.15">
      <c r="A31" s="163" t="str">
        <f>IF(連結実質赤字比率に係る赤字・黒字の構成分析!C$39="",NA(),連結実質赤字比率に係る赤字・黒字の構成分析!C$39)</f>
        <v>智頭町農業集落排水事業会計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3.22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15">
      <c r="A33" s="163" t="str">
        <f>IF(連結実質赤字比率に係る赤字・黒字の構成分析!C$37="",NA(),連結実質赤字比率に係る赤字・黒字の構成分析!C$37)</f>
        <v>智頭町公共下水道事業会計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0.41</v>
      </c>
    </row>
    <row r="34" spans="1:16" x14ac:dyDescent="0.15">
      <c r="A34" s="163" t="str">
        <f>IF(連結実質赤字比率に係る赤字・黒字の構成分析!C$36="",NA(),連結実質赤字比率に係る赤字・黒字の構成分析!C$36)</f>
        <v>智頭町介護保険事業特別会計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0.86</v>
      </c>
    </row>
    <row r="35" spans="1:16" x14ac:dyDescent="0.15">
      <c r="A35" s="163" t="str">
        <f>IF(連結実質赤字比率に係る赤字・黒字の構成分析!C$35="",NA(),連結実質赤字比率に係る赤字・黒字の構成分析!C$35)</f>
        <v>智頭町水道事業会計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8.2899999999999991</v>
      </c>
    </row>
    <row r="36" spans="1:16" x14ac:dyDescent="0.15">
      <c r="A36" s="163" t="str">
        <f>IF(連結実質赤字比率に係る赤字・黒字の構成分析!C$34="",NA(),連結実質赤字比率に係る赤字・黒字の構成分析!C$34)</f>
        <v>智頭町病院事業会計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812</v>
      </c>
      <c r="E42" s="164"/>
      <c r="F42" s="164"/>
      <c r="G42" s="164">
        <f>'実質公債費比率（分子）の構造'!L$52</f>
        <v>879</v>
      </c>
      <c r="H42" s="164"/>
      <c r="I42" s="164"/>
      <c r="J42" s="164">
        <f>'実質公債費比率（分子）の構造'!M$52</f>
        <v>887</v>
      </c>
      <c r="K42" s="164"/>
      <c r="L42" s="164"/>
      <c r="M42" s="164">
        <f>'実質公債費比率（分子）の構造'!N$52</f>
        <v>911</v>
      </c>
      <c r="N42" s="164"/>
      <c r="O42" s="164"/>
      <c r="P42" s="164">
        <f>'実質公債費比率（分子）の構造'!O$52</f>
        <v>916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15</v>
      </c>
      <c r="C45" s="164"/>
      <c r="D45" s="164"/>
      <c r="E45" s="164">
        <f>'実質公債費比率（分子）の構造'!L$49</f>
        <v>15</v>
      </c>
      <c r="F45" s="164"/>
      <c r="G45" s="164"/>
      <c r="H45" s="164">
        <f>'実質公債費比率（分子）の構造'!M$49</f>
        <v>11</v>
      </c>
      <c r="I45" s="164"/>
      <c r="J45" s="164"/>
      <c r="K45" s="164">
        <f>'実質公債費比率（分子）の構造'!N$49</f>
        <v>8</v>
      </c>
      <c r="L45" s="164"/>
      <c r="M45" s="164"/>
      <c r="N45" s="164">
        <f>'実質公債費比率（分子）の構造'!O$49</f>
        <v>10</v>
      </c>
      <c r="O45" s="164"/>
      <c r="P45" s="164"/>
    </row>
    <row r="46" spans="1:16" x14ac:dyDescent="0.15">
      <c r="A46" s="164" t="s">
        <v>64</v>
      </c>
      <c r="B46" s="164">
        <f>'実質公債費比率（分子）の構造'!K$48</f>
        <v>471</v>
      </c>
      <c r="C46" s="164"/>
      <c r="D46" s="164"/>
      <c r="E46" s="164">
        <f>'実質公債費比率（分子）の構造'!L$48</f>
        <v>485</v>
      </c>
      <c r="F46" s="164"/>
      <c r="G46" s="164"/>
      <c r="H46" s="164">
        <f>'実質公債費比率（分子）の構造'!M$48</f>
        <v>519</v>
      </c>
      <c r="I46" s="164"/>
      <c r="J46" s="164"/>
      <c r="K46" s="164">
        <f>'実質公債費比率（分子）の構造'!N$48</f>
        <v>568</v>
      </c>
      <c r="L46" s="164"/>
      <c r="M46" s="164"/>
      <c r="N46" s="164">
        <f>'実質公債費比率（分子）の構造'!O$48</f>
        <v>563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657</v>
      </c>
      <c r="C49" s="164"/>
      <c r="D49" s="164"/>
      <c r="E49" s="164">
        <f>'実質公債費比率（分子）の構造'!L$45</f>
        <v>772</v>
      </c>
      <c r="F49" s="164"/>
      <c r="G49" s="164"/>
      <c r="H49" s="164">
        <f>'実質公債費比率（分子）の構造'!M$45</f>
        <v>778</v>
      </c>
      <c r="I49" s="164"/>
      <c r="J49" s="164"/>
      <c r="K49" s="164">
        <f>'実質公債費比率（分子）の構造'!N$45</f>
        <v>804</v>
      </c>
      <c r="L49" s="164"/>
      <c r="M49" s="164"/>
      <c r="N49" s="164">
        <f>'実質公債費比率（分子）の構造'!O$45</f>
        <v>851</v>
      </c>
      <c r="O49" s="164"/>
      <c r="P49" s="164"/>
    </row>
    <row r="50" spans="1:16" x14ac:dyDescent="0.15">
      <c r="A50" s="164" t="s">
        <v>67</v>
      </c>
      <c r="B50" s="164" t="e">
        <f>NA()</f>
        <v>#N/A</v>
      </c>
      <c r="C50" s="164">
        <f>IF(ISNUMBER('実質公債費比率（分子）の構造'!K$53),'実質公債費比率（分子）の構造'!K$53,NA())</f>
        <v>331</v>
      </c>
      <c r="D50" s="164" t="e">
        <f>NA()</f>
        <v>#N/A</v>
      </c>
      <c r="E50" s="164" t="e">
        <f>NA()</f>
        <v>#N/A</v>
      </c>
      <c r="F50" s="164">
        <f>IF(ISNUMBER('実質公債費比率（分子）の構造'!L$53),'実質公債費比率（分子）の構造'!L$53,NA())</f>
        <v>393</v>
      </c>
      <c r="G50" s="164" t="e">
        <f>NA()</f>
        <v>#N/A</v>
      </c>
      <c r="H50" s="164" t="e">
        <f>NA()</f>
        <v>#N/A</v>
      </c>
      <c r="I50" s="164">
        <f>IF(ISNUMBER('実質公債費比率（分子）の構造'!M$53),'実質公債費比率（分子）の構造'!M$53,NA())</f>
        <v>421</v>
      </c>
      <c r="J50" s="164" t="e">
        <f>NA()</f>
        <v>#N/A</v>
      </c>
      <c r="K50" s="164" t="e">
        <f>NA()</f>
        <v>#N/A</v>
      </c>
      <c r="L50" s="164">
        <f>IF(ISNUMBER('実質公債費比率（分子）の構造'!N$53),'実質公債費比率（分子）の構造'!N$53,NA())</f>
        <v>469</v>
      </c>
      <c r="M50" s="164" t="e">
        <f>NA()</f>
        <v>#N/A</v>
      </c>
      <c r="N50" s="164" t="e">
        <f>NA()</f>
        <v>#N/A</v>
      </c>
      <c r="O50" s="164">
        <f>IF(ISNUMBER('実質公債費比率（分子）の構造'!O$53),'実質公債費比率（分子）の構造'!O$53,NA())</f>
        <v>508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9300</v>
      </c>
      <c r="E56" s="163"/>
      <c r="F56" s="163"/>
      <c r="G56" s="163">
        <f>'将来負担比率（分子）の構造'!J$52</f>
        <v>8681</v>
      </c>
      <c r="H56" s="163"/>
      <c r="I56" s="163"/>
      <c r="J56" s="163">
        <f>'将来負担比率（分子）の構造'!K$52</f>
        <v>8620</v>
      </c>
      <c r="K56" s="163"/>
      <c r="L56" s="163"/>
      <c r="M56" s="163">
        <f>'将来負担比率（分子）の構造'!L$52</f>
        <v>8184</v>
      </c>
      <c r="N56" s="163"/>
      <c r="O56" s="163"/>
      <c r="P56" s="163">
        <f>'将来負担比率（分子）の構造'!M$52</f>
        <v>7906</v>
      </c>
    </row>
    <row r="57" spans="1:16" x14ac:dyDescent="0.15">
      <c r="A57" s="163" t="s">
        <v>42</v>
      </c>
      <c r="B57" s="163"/>
      <c r="C57" s="163"/>
      <c r="D57" s="163">
        <f>'将来負担比率（分子）の構造'!I$51</f>
        <v>2</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2846</v>
      </c>
      <c r="E58" s="163"/>
      <c r="F58" s="163"/>
      <c r="G58" s="163">
        <f>'将来負担比率（分子）の構造'!J$50</f>
        <v>3155</v>
      </c>
      <c r="H58" s="163"/>
      <c r="I58" s="163"/>
      <c r="J58" s="163">
        <f>'将来負担比率（分子）の構造'!K$50</f>
        <v>3299</v>
      </c>
      <c r="K58" s="163"/>
      <c r="L58" s="163"/>
      <c r="M58" s="163">
        <f>'将来負担比率（分子）の構造'!L$50</f>
        <v>3152</v>
      </c>
      <c r="N58" s="163"/>
      <c r="O58" s="163"/>
      <c r="P58" s="163">
        <f>'将来負担比率（分子）の構造'!M$50</f>
        <v>2968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338</v>
      </c>
      <c r="C62" s="163"/>
      <c r="D62" s="163"/>
      <c r="E62" s="163">
        <f>'将来負担比率（分子）の構造'!J$45</f>
        <v>308</v>
      </c>
      <c r="F62" s="163"/>
      <c r="G62" s="163"/>
      <c r="H62" s="163">
        <f>'将来負担比率（分子）の構造'!K$45</f>
        <v>332</v>
      </c>
      <c r="I62" s="163"/>
      <c r="J62" s="163"/>
      <c r="K62" s="163">
        <f>'将来負担比率（分子）の構造'!L$45</f>
        <v>319</v>
      </c>
      <c r="L62" s="163"/>
      <c r="M62" s="163"/>
      <c r="N62" s="163">
        <f>'将来負担比率（分子）の構造'!M$45</f>
        <v>273</v>
      </c>
      <c r="O62" s="163"/>
      <c r="P62" s="163"/>
    </row>
    <row r="63" spans="1:16" x14ac:dyDescent="0.15">
      <c r="A63" s="163" t="s">
        <v>34</v>
      </c>
      <c r="B63" s="163">
        <f>'将来負担比率（分子）の構造'!I$44</f>
        <v>81</v>
      </c>
      <c r="C63" s="163"/>
      <c r="D63" s="163"/>
      <c r="E63" s="163">
        <f>'将来負担比率（分子）の構造'!J$44</f>
        <v>78</v>
      </c>
      <c r="F63" s="163"/>
      <c r="G63" s="163"/>
      <c r="H63" s="163">
        <f>'将来負担比率（分子）の構造'!K$44</f>
        <v>81</v>
      </c>
      <c r="I63" s="163"/>
      <c r="J63" s="163"/>
      <c r="K63" s="163">
        <f>'将来負担比率（分子）の構造'!L$44</f>
        <v>70</v>
      </c>
      <c r="L63" s="163"/>
      <c r="M63" s="163"/>
      <c r="N63" s="163">
        <f>'将来負担比率（分子）の構造'!M$44</f>
        <v>80</v>
      </c>
      <c r="O63" s="163"/>
      <c r="P63" s="163"/>
    </row>
    <row r="64" spans="1:16" x14ac:dyDescent="0.15">
      <c r="A64" s="163" t="s">
        <v>33</v>
      </c>
      <c r="B64" s="163">
        <f>'将来負担比率（分子）の構造'!I$43</f>
        <v>5606</v>
      </c>
      <c r="C64" s="163"/>
      <c r="D64" s="163"/>
      <c r="E64" s="163">
        <f>'将来負担比率（分子）の構造'!J$43</f>
        <v>5242</v>
      </c>
      <c r="F64" s="163"/>
      <c r="G64" s="163"/>
      <c r="H64" s="163">
        <f>'将来負担比率（分子）の構造'!K$43</f>
        <v>4758</v>
      </c>
      <c r="I64" s="163"/>
      <c r="J64" s="163"/>
      <c r="K64" s="163">
        <f>'将来負担比率（分子）の構造'!L$43</f>
        <v>4189</v>
      </c>
      <c r="L64" s="163"/>
      <c r="M64" s="163"/>
      <c r="N64" s="163">
        <f>'将来負担比率（分子）の構造'!M$43</f>
        <v>3713</v>
      </c>
      <c r="O64" s="163"/>
      <c r="P64" s="163"/>
    </row>
    <row r="65" spans="1:16" x14ac:dyDescent="0.15">
      <c r="A65" s="163" t="s">
        <v>32</v>
      </c>
      <c r="B65" s="163">
        <f>'将来負担比率（分子）の構造'!I$42</f>
        <v>40</v>
      </c>
      <c r="C65" s="163"/>
      <c r="D65" s="163"/>
      <c r="E65" s="163">
        <f>'将来負担比率（分子）の構造'!J$42</f>
        <v>20</v>
      </c>
      <c r="F65" s="163"/>
      <c r="G65" s="163"/>
      <c r="H65" s="163">
        <f>'将来負担比率（分子）の構造'!K$42</f>
        <v>20</v>
      </c>
      <c r="I65" s="163"/>
      <c r="J65" s="163"/>
      <c r="K65" s="163">
        <f>'将来負担比率（分子）の構造'!L$42</f>
        <v>20</v>
      </c>
      <c r="L65" s="163"/>
      <c r="M65" s="163"/>
      <c r="N65" s="163">
        <f>'将来負担比率（分子）の構造'!M$42</f>
        <v>20</v>
      </c>
      <c r="O65" s="163"/>
      <c r="P65" s="163"/>
    </row>
    <row r="66" spans="1:16" x14ac:dyDescent="0.15">
      <c r="A66" s="163" t="s">
        <v>31</v>
      </c>
      <c r="B66" s="163">
        <f>'将来負担比率（分子）の構造'!I$41</f>
        <v>8184</v>
      </c>
      <c r="C66" s="163"/>
      <c r="D66" s="163"/>
      <c r="E66" s="163">
        <f>'将来負担比率（分子）の構造'!J$41</f>
        <v>8558</v>
      </c>
      <c r="F66" s="163"/>
      <c r="G66" s="163"/>
      <c r="H66" s="163">
        <f>'将来負担比率（分子）の構造'!K$41</f>
        <v>8294</v>
      </c>
      <c r="I66" s="163"/>
      <c r="J66" s="163"/>
      <c r="K66" s="163">
        <f>'将来負担比率（分子）の構造'!L$41</f>
        <v>8097</v>
      </c>
      <c r="L66" s="163"/>
      <c r="M66" s="163"/>
      <c r="N66" s="163">
        <f>'将来負担比率（分子）の構造'!M$41</f>
        <v>7621</v>
      </c>
      <c r="O66" s="163"/>
      <c r="P66" s="163"/>
    </row>
    <row r="67" spans="1:16" x14ac:dyDescent="0.15">
      <c r="A67" s="163" t="s">
        <v>71</v>
      </c>
      <c r="B67" s="163" t="e">
        <f>NA()</f>
        <v>#N/A</v>
      </c>
      <c r="C67" s="163">
        <f>IF(ISNUMBER('将来負担比率（分子）の構造'!I$53), IF('将来負担比率（分子）の構造'!I$53 &lt; 0, 0, '将来負担比率（分子）の構造'!I$53), NA())</f>
        <v>2102</v>
      </c>
      <c r="D67" s="163" t="e">
        <f>NA()</f>
        <v>#N/A</v>
      </c>
      <c r="E67" s="163" t="e">
        <f>NA()</f>
        <v>#N/A</v>
      </c>
      <c r="F67" s="163">
        <f>IF(ISNUMBER('将来負担比率（分子）の構造'!J$53), IF('将来負担比率（分子）の構造'!J$53 &lt; 0, 0, '将来負担比率（分子）の構造'!J$53), NA())</f>
        <v>2370</v>
      </c>
      <c r="G67" s="163" t="e">
        <f>NA()</f>
        <v>#N/A</v>
      </c>
      <c r="H67" s="163" t="e">
        <f>NA()</f>
        <v>#N/A</v>
      </c>
      <c r="I67" s="163">
        <f>IF(ISNUMBER('将来負担比率（分子）の構造'!K$53), IF('将来負担比率（分子）の構造'!K$53 &lt; 0, 0, '将来負担比率（分子）の構造'!K$53), NA())</f>
        <v>1565</v>
      </c>
      <c r="J67" s="163" t="e">
        <f>NA()</f>
        <v>#N/A</v>
      </c>
      <c r="K67" s="163" t="e">
        <f>NA()</f>
        <v>#N/A</v>
      </c>
      <c r="L67" s="163">
        <f>IF(ISNUMBER('将来負担比率（分子）の構造'!L$53), IF('将来負担比率（分子）の構造'!L$53 &lt; 0, 0, '将来負担比率（分子）の構造'!L$53), NA())</f>
        <v>1359</v>
      </c>
      <c r="M67" s="163" t="e">
        <f>NA()</f>
        <v>#N/A</v>
      </c>
      <c r="N67" s="163" t="e">
        <f>NA()</f>
        <v>#N/A</v>
      </c>
      <c r="O67" s="163">
        <f>IF(ISNUMBER('将来負担比率（分子）の構造'!M$53), IF('将来負担比率（分子）の構造'!M$53 &lt; 0, 0, '将来負担比率（分子）の構造'!M$53), NA())</f>
        <v>834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1940</v>
      </c>
      <c r="C72" s="167">
        <f>基金残高に係る経年分析!G55</f>
        <v>1942</v>
      </c>
      <c r="D72" s="167">
        <f>基金残高に係る経年分析!H55</f>
        <v>1846</v>
      </c>
    </row>
    <row r="73" spans="1:16" x14ac:dyDescent="0.15">
      <c r="A73" s="166" t="s">
        <v>74</v>
      </c>
      <c r="B73" s="167">
        <f>基金残高に係る経年分析!F56</f>
        <v>15</v>
      </c>
      <c r="C73" s="167">
        <f>基金残高に係る経年分析!G56</f>
        <v>15</v>
      </c>
      <c r="D73" s="167">
        <f>基金残高に係る経年分析!H56</f>
        <v>15</v>
      </c>
    </row>
    <row r="74" spans="1:16" x14ac:dyDescent="0.15">
      <c r="A74" s="166" t="s">
        <v>75</v>
      </c>
      <c r="B74" s="167">
        <f>基金残高に係る経年分析!F57</f>
        <v>1038</v>
      </c>
      <c r="C74" s="167">
        <f>基金残高に係る経年分析!G57</f>
        <v>782</v>
      </c>
      <c r="D74" s="167">
        <f>基金残高に係る経年分析!H57</f>
        <v>750</v>
      </c>
    </row>
  </sheetData>
  <sheetProtection algorithmName="SHA-512" hashValue="iJxfcdlAmu3OIrRmHDHh2TWICCTi0U/K4snjD8gWuAz5WhUv5OyIZqT523IH91bDL3VIjAZTWB+QhDgXHXry7Q==" saltValue="SFTbxuzC+5GU7RiQod+R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621596</v>
      </c>
      <c r="S5" s="674"/>
      <c r="T5" s="674"/>
      <c r="U5" s="674"/>
      <c r="V5" s="674"/>
      <c r="W5" s="674"/>
      <c r="X5" s="674"/>
      <c r="Y5" s="702"/>
      <c r="Z5" s="715">
        <v>9.1</v>
      </c>
      <c r="AA5" s="715"/>
      <c r="AB5" s="715"/>
      <c r="AC5" s="715"/>
      <c r="AD5" s="716">
        <v>621596</v>
      </c>
      <c r="AE5" s="716"/>
      <c r="AF5" s="716"/>
      <c r="AG5" s="716"/>
      <c r="AH5" s="716"/>
      <c r="AI5" s="716"/>
      <c r="AJ5" s="716"/>
      <c r="AK5" s="716"/>
      <c r="AL5" s="703">
        <v>14.7</v>
      </c>
      <c r="AM5" s="685"/>
      <c r="AN5" s="685"/>
      <c r="AO5" s="704"/>
      <c r="AP5" s="676" t="s">
        <v>217</v>
      </c>
      <c r="AQ5" s="677"/>
      <c r="AR5" s="677"/>
      <c r="AS5" s="677"/>
      <c r="AT5" s="677"/>
      <c r="AU5" s="677"/>
      <c r="AV5" s="677"/>
      <c r="AW5" s="677"/>
      <c r="AX5" s="677"/>
      <c r="AY5" s="677"/>
      <c r="AZ5" s="677"/>
      <c r="BA5" s="677"/>
      <c r="BB5" s="677"/>
      <c r="BC5" s="677"/>
      <c r="BD5" s="677"/>
      <c r="BE5" s="677"/>
      <c r="BF5" s="678"/>
      <c r="BG5" s="621">
        <v>621596</v>
      </c>
      <c r="BH5" s="622"/>
      <c r="BI5" s="622"/>
      <c r="BJ5" s="622"/>
      <c r="BK5" s="622"/>
      <c r="BL5" s="622"/>
      <c r="BM5" s="622"/>
      <c r="BN5" s="623"/>
      <c r="BO5" s="659">
        <v>100</v>
      </c>
      <c r="BP5" s="659"/>
      <c r="BQ5" s="659"/>
      <c r="BR5" s="659"/>
      <c r="BS5" s="660">
        <v>23222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122267</v>
      </c>
      <c r="S6" s="622"/>
      <c r="T6" s="622"/>
      <c r="U6" s="622"/>
      <c r="V6" s="622"/>
      <c r="W6" s="622"/>
      <c r="X6" s="622"/>
      <c r="Y6" s="623"/>
      <c r="Z6" s="659">
        <v>1.8</v>
      </c>
      <c r="AA6" s="659"/>
      <c r="AB6" s="659"/>
      <c r="AC6" s="659"/>
      <c r="AD6" s="660">
        <v>122267</v>
      </c>
      <c r="AE6" s="660"/>
      <c r="AF6" s="660"/>
      <c r="AG6" s="660"/>
      <c r="AH6" s="660"/>
      <c r="AI6" s="660"/>
      <c r="AJ6" s="660"/>
      <c r="AK6" s="660"/>
      <c r="AL6" s="624">
        <v>2.9</v>
      </c>
      <c r="AM6" s="625"/>
      <c r="AN6" s="625"/>
      <c r="AO6" s="661"/>
      <c r="AP6" s="618" t="s">
        <v>222</v>
      </c>
      <c r="AQ6" s="619"/>
      <c r="AR6" s="619"/>
      <c r="AS6" s="619"/>
      <c r="AT6" s="619"/>
      <c r="AU6" s="619"/>
      <c r="AV6" s="619"/>
      <c r="AW6" s="619"/>
      <c r="AX6" s="619"/>
      <c r="AY6" s="619"/>
      <c r="AZ6" s="619"/>
      <c r="BA6" s="619"/>
      <c r="BB6" s="619"/>
      <c r="BC6" s="619"/>
      <c r="BD6" s="619"/>
      <c r="BE6" s="619"/>
      <c r="BF6" s="620"/>
      <c r="BG6" s="621">
        <v>621596</v>
      </c>
      <c r="BH6" s="622"/>
      <c r="BI6" s="622"/>
      <c r="BJ6" s="622"/>
      <c r="BK6" s="622"/>
      <c r="BL6" s="622"/>
      <c r="BM6" s="622"/>
      <c r="BN6" s="623"/>
      <c r="BO6" s="659">
        <v>100</v>
      </c>
      <c r="BP6" s="659"/>
      <c r="BQ6" s="659"/>
      <c r="BR6" s="659"/>
      <c r="BS6" s="660">
        <v>23222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78834</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78834</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315</v>
      </c>
      <c r="S7" s="622"/>
      <c r="T7" s="622"/>
      <c r="U7" s="622"/>
      <c r="V7" s="622"/>
      <c r="W7" s="622"/>
      <c r="X7" s="622"/>
      <c r="Y7" s="623"/>
      <c r="Z7" s="659">
        <v>0</v>
      </c>
      <c r="AA7" s="659"/>
      <c r="AB7" s="659"/>
      <c r="AC7" s="659"/>
      <c r="AD7" s="660">
        <v>315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200604</v>
      </c>
      <c r="BH7" s="622"/>
      <c r="BI7" s="622"/>
      <c r="BJ7" s="622"/>
      <c r="BK7" s="622"/>
      <c r="BL7" s="622"/>
      <c r="BM7" s="622"/>
      <c r="BN7" s="623"/>
      <c r="BO7" s="659">
        <v>32.299999999999997</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954465</v>
      </c>
      <c r="CS7" s="622"/>
      <c r="CT7" s="622"/>
      <c r="CU7" s="622"/>
      <c r="CV7" s="622"/>
      <c r="CW7" s="622"/>
      <c r="CX7" s="622"/>
      <c r="CY7" s="623"/>
      <c r="CZ7" s="659">
        <v>14</v>
      </c>
      <c r="DA7" s="659"/>
      <c r="DB7" s="659"/>
      <c r="DC7" s="659"/>
      <c r="DD7" s="627">
        <v>74636</v>
      </c>
      <c r="DE7" s="622"/>
      <c r="DF7" s="622"/>
      <c r="DG7" s="622"/>
      <c r="DH7" s="622"/>
      <c r="DI7" s="622"/>
      <c r="DJ7" s="622"/>
      <c r="DK7" s="622"/>
      <c r="DL7" s="622"/>
      <c r="DM7" s="622"/>
      <c r="DN7" s="622"/>
      <c r="DO7" s="622"/>
      <c r="DP7" s="623"/>
      <c r="DQ7" s="627">
        <v>692222</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4566</v>
      </c>
      <c r="S8" s="622"/>
      <c r="T8" s="622"/>
      <c r="U8" s="622"/>
      <c r="V8" s="622"/>
      <c r="W8" s="622"/>
      <c r="X8" s="622"/>
      <c r="Y8" s="623"/>
      <c r="Z8" s="659">
        <v>0.1</v>
      </c>
      <c r="AA8" s="659"/>
      <c r="AB8" s="659"/>
      <c r="AC8" s="659"/>
      <c r="AD8" s="660">
        <v>4566</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10110</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1561240</v>
      </c>
      <c r="CS8" s="622"/>
      <c r="CT8" s="622"/>
      <c r="CU8" s="622"/>
      <c r="CV8" s="622"/>
      <c r="CW8" s="622"/>
      <c r="CX8" s="622"/>
      <c r="CY8" s="623"/>
      <c r="CZ8" s="659">
        <v>22.9</v>
      </c>
      <c r="DA8" s="659"/>
      <c r="DB8" s="659"/>
      <c r="DC8" s="659"/>
      <c r="DD8" s="627">
        <v>756</v>
      </c>
      <c r="DE8" s="622"/>
      <c r="DF8" s="622"/>
      <c r="DG8" s="622"/>
      <c r="DH8" s="622"/>
      <c r="DI8" s="622"/>
      <c r="DJ8" s="622"/>
      <c r="DK8" s="622"/>
      <c r="DL8" s="622"/>
      <c r="DM8" s="622"/>
      <c r="DN8" s="622"/>
      <c r="DO8" s="622"/>
      <c r="DP8" s="623"/>
      <c r="DQ8" s="627">
        <v>1023096</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5971</v>
      </c>
      <c r="S9" s="622"/>
      <c r="T9" s="622"/>
      <c r="U9" s="622"/>
      <c r="V9" s="622"/>
      <c r="W9" s="622"/>
      <c r="X9" s="622"/>
      <c r="Y9" s="623"/>
      <c r="Z9" s="659">
        <v>0.1</v>
      </c>
      <c r="AA9" s="659"/>
      <c r="AB9" s="659"/>
      <c r="AC9" s="659"/>
      <c r="AD9" s="660">
        <v>5971</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164540</v>
      </c>
      <c r="BH9" s="622"/>
      <c r="BI9" s="622"/>
      <c r="BJ9" s="622"/>
      <c r="BK9" s="622"/>
      <c r="BL9" s="622"/>
      <c r="BM9" s="622"/>
      <c r="BN9" s="623"/>
      <c r="BO9" s="659">
        <v>26.5</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869009</v>
      </c>
      <c r="CS9" s="622"/>
      <c r="CT9" s="622"/>
      <c r="CU9" s="622"/>
      <c r="CV9" s="622"/>
      <c r="CW9" s="622"/>
      <c r="CX9" s="622"/>
      <c r="CY9" s="623"/>
      <c r="CZ9" s="659">
        <v>12.7</v>
      </c>
      <c r="DA9" s="659"/>
      <c r="DB9" s="659"/>
      <c r="DC9" s="659"/>
      <c r="DD9" s="627">
        <v>2027</v>
      </c>
      <c r="DE9" s="622"/>
      <c r="DF9" s="622"/>
      <c r="DG9" s="622"/>
      <c r="DH9" s="622"/>
      <c r="DI9" s="622"/>
      <c r="DJ9" s="622"/>
      <c r="DK9" s="622"/>
      <c r="DL9" s="622"/>
      <c r="DM9" s="622"/>
      <c r="DN9" s="622"/>
      <c r="DO9" s="622"/>
      <c r="DP9" s="623"/>
      <c r="DQ9" s="627">
        <v>824022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13973</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161712</v>
      </c>
      <c r="S11" s="622"/>
      <c r="T11" s="622"/>
      <c r="U11" s="622"/>
      <c r="V11" s="622"/>
      <c r="W11" s="622"/>
      <c r="X11" s="622"/>
      <c r="Y11" s="623"/>
      <c r="Z11" s="624">
        <v>2.4</v>
      </c>
      <c r="AA11" s="625"/>
      <c r="AB11" s="625"/>
      <c r="AC11" s="626"/>
      <c r="AD11" s="627">
        <v>161712</v>
      </c>
      <c r="AE11" s="622"/>
      <c r="AF11" s="622"/>
      <c r="AG11" s="622"/>
      <c r="AH11" s="622"/>
      <c r="AI11" s="622"/>
      <c r="AJ11" s="622"/>
      <c r="AK11" s="623"/>
      <c r="AL11" s="624">
        <v>3.8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11981</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634254</v>
      </c>
      <c r="CS11" s="622"/>
      <c r="CT11" s="622"/>
      <c r="CU11" s="622"/>
      <c r="CV11" s="622"/>
      <c r="CW11" s="622"/>
      <c r="CX11" s="622"/>
      <c r="CY11" s="623"/>
      <c r="CZ11" s="659">
        <v>9.3000000000000007</v>
      </c>
      <c r="DA11" s="659"/>
      <c r="DB11" s="659"/>
      <c r="DC11" s="659"/>
      <c r="DD11" s="627">
        <v>278679</v>
      </c>
      <c r="DE11" s="622"/>
      <c r="DF11" s="622"/>
      <c r="DG11" s="622"/>
      <c r="DH11" s="622"/>
      <c r="DI11" s="622"/>
      <c r="DJ11" s="622"/>
      <c r="DK11" s="622"/>
      <c r="DL11" s="622"/>
      <c r="DM11" s="622"/>
      <c r="DN11" s="622"/>
      <c r="DO11" s="622"/>
      <c r="DP11" s="623"/>
      <c r="DQ11" s="627">
        <v>338275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355645</v>
      </c>
      <c r="BH12" s="622"/>
      <c r="BI12" s="622"/>
      <c r="BJ12" s="622"/>
      <c r="BK12" s="622"/>
      <c r="BL12" s="622"/>
      <c r="BM12" s="622"/>
      <c r="BN12" s="623"/>
      <c r="BO12" s="659">
        <v>57.2</v>
      </c>
      <c r="BP12" s="659"/>
      <c r="BQ12" s="659"/>
      <c r="BR12" s="659"/>
      <c r="BS12" s="660">
        <v>23222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117484</v>
      </c>
      <c r="CS12" s="622"/>
      <c r="CT12" s="622"/>
      <c r="CU12" s="622"/>
      <c r="CV12" s="622"/>
      <c r="CW12" s="622"/>
      <c r="CX12" s="622"/>
      <c r="CY12" s="623"/>
      <c r="CZ12" s="659">
        <v>1.7</v>
      </c>
      <c r="DA12" s="659"/>
      <c r="DB12" s="659"/>
      <c r="DC12" s="659"/>
      <c r="DD12" s="627" t="s">
        <v>122</v>
      </c>
      <c r="DE12" s="622"/>
      <c r="DF12" s="622"/>
      <c r="DG12" s="622"/>
      <c r="DH12" s="622"/>
      <c r="DI12" s="622"/>
      <c r="DJ12" s="622"/>
      <c r="DK12" s="622"/>
      <c r="DL12" s="622"/>
      <c r="DM12" s="622"/>
      <c r="DN12" s="622"/>
      <c r="DO12" s="622"/>
      <c r="DP12" s="623"/>
      <c r="DQ12" s="627">
        <v>66503</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343078</v>
      </c>
      <c r="BH13" s="622"/>
      <c r="BI13" s="622"/>
      <c r="BJ13" s="622"/>
      <c r="BK13" s="622"/>
      <c r="BL13" s="622"/>
      <c r="BM13" s="622"/>
      <c r="BN13" s="623"/>
      <c r="BO13" s="659">
        <v>55.2</v>
      </c>
      <c r="BP13" s="659"/>
      <c r="BQ13" s="659"/>
      <c r="BR13" s="659"/>
      <c r="BS13" s="660">
        <v>23222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758966</v>
      </c>
      <c r="CS13" s="622"/>
      <c r="CT13" s="622"/>
      <c r="CU13" s="622"/>
      <c r="CV13" s="622"/>
      <c r="CW13" s="622"/>
      <c r="CX13" s="622"/>
      <c r="CY13" s="623"/>
      <c r="CZ13" s="659">
        <v>11.1</v>
      </c>
      <c r="DA13" s="659"/>
      <c r="DB13" s="659"/>
      <c r="DC13" s="659"/>
      <c r="DD13" s="627">
        <v>228884</v>
      </c>
      <c r="DE13" s="622"/>
      <c r="DF13" s="622"/>
      <c r="DG13" s="622"/>
      <c r="DH13" s="622"/>
      <c r="DI13" s="622"/>
      <c r="DJ13" s="622"/>
      <c r="DK13" s="622"/>
      <c r="DL13" s="622"/>
      <c r="DM13" s="622"/>
      <c r="DN13" s="622"/>
      <c r="DO13" s="622"/>
      <c r="DP13" s="623"/>
      <c r="DQ13" s="627">
        <v>530998</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29935</v>
      </c>
      <c r="BH14" s="622"/>
      <c r="BI14" s="622"/>
      <c r="BJ14" s="622"/>
      <c r="BK14" s="622"/>
      <c r="BL14" s="622"/>
      <c r="BM14" s="622"/>
      <c r="BN14" s="623"/>
      <c r="BO14" s="659">
        <v>4.8</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207575</v>
      </c>
      <c r="CS14" s="622"/>
      <c r="CT14" s="622"/>
      <c r="CU14" s="622"/>
      <c r="CV14" s="622"/>
      <c r="CW14" s="622"/>
      <c r="CX14" s="622"/>
      <c r="CY14" s="623"/>
      <c r="CZ14" s="659">
        <v>3</v>
      </c>
      <c r="DA14" s="659"/>
      <c r="DB14" s="659"/>
      <c r="DC14" s="659"/>
      <c r="DD14" s="627">
        <v>34750</v>
      </c>
      <c r="DE14" s="622"/>
      <c r="DF14" s="622"/>
      <c r="DG14" s="622"/>
      <c r="DH14" s="622"/>
      <c r="DI14" s="622"/>
      <c r="DJ14" s="622"/>
      <c r="DK14" s="622"/>
      <c r="DL14" s="622"/>
      <c r="DM14" s="622"/>
      <c r="DN14" s="622"/>
      <c r="DO14" s="622"/>
      <c r="DP14" s="623"/>
      <c r="DQ14" s="627">
        <v>168687</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3449</v>
      </c>
      <c r="S15" s="622"/>
      <c r="T15" s="622"/>
      <c r="U15" s="622"/>
      <c r="V15" s="622"/>
      <c r="W15" s="622"/>
      <c r="X15" s="622"/>
      <c r="Y15" s="623"/>
      <c r="Z15" s="659">
        <v>0.1</v>
      </c>
      <c r="AA15" s="659"/>
      <c r="AB15" s="659"/>
      <c r="AC15" s="659"/>
      <c r="AD15" s="660">
        <v>3449</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35412</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716103</v>
      </c>
      <c r="CS15" s="622"/>
      <c r="CT15" s="622"/>
      <c r="CU15" s="622"/>
      <c r="CV15" s="622"/>
      <c r="CW15" s="622"/>
      <c r="CX15" s="622"/>
      <c r="CY15" s="623"/>
      <c r="CZ15" s="659">
        <v>10.5</v>
      </c>
      <c r="DA15" s="659"/>
      <c r="DB15" s="659"/>
      <c r="DC15" s="659"/>
      <c r="DD15" s="627">
        <v>96917</v>
      </c>
      <c r="DE15" s="622"/>
      <c r="DF15" s="622"/>
      <c r="DG15" s="622"/>
      <c r="DH15" s="622"/>
      <c r="DI15" s="622"/>
      <c r="DJ15" s="622"/>
      <c r="DK15" s="622"/>
      <c r="DL15" s="622"/>
      <c r="DM15" s="622"/>
      <c r="DN15" s="622"/>
      <c r="DO15" s="622"/>
      <c r="DP15" s="623"/>
      <c r="DQ15" s="627">
        <v>543122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10682</v>
      </c>
      <c r="S16" s="622"/>
      <c r="T16" s="622"/>
      <c r="U16" s="622"/>
      <c r="V16" s="622"/>
      <c r="W16" s="622"/>
      <c r="X16" s="622"/>
      <c r="Y16" s="623"/>
      <c r="Z16" s="659">
        <v>0.2</v>
      </c>
      <c r="AA16" s="659"/>
      <c r="AB16" s="659"/>
      <c r="AC16" s="659"/>
      <c r="AD16" s="660">
        <v>10682</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76460</v>
      </c>
      <c r="CS16" s="622"/>
      <c r="CT16" s="622"/>
      <c r="CU16" s="622"/>
      <c r="CV16" s="622"/>
      <c r="CW16" s="622"/>
      <c r="CX16" s="622"/>
      <c r="CY16" s="623"/>
      <c r="CZ16" s="659">
        <v>1.1000000000000001</v>
      </c>
      <c r="DA16" s="659"/>
      <c r="DB16" s="659"/>
      <c r="DC16" s="659"/>
      <c r="DD16" s="627" t="s">
        <v>122</v>
      </c>
      <c r="DE16" s="622"/>
      <c r="DF16" s="622"/>
      <c r="DG16" s="622"/>
      <c r="DH16" s="622"/>
      <c r="DI16" s="622"/>
      <c r="DJ16" s="622"/>
      <c r="DK16" s="622"/>
      <c r="DL16" s="622"/>
      <c r="DM16" s="622"/>
      <c r="DN16" s="622"/>
      <c r="DO16" s="622"/>
      <c r="DP16" s="623"/>
      <c r="DQ16" s="627">
        <v>1933</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23090</v>
      </c>
      <c r="S17" s="622"/>
      <c r="T17" s="622"/>
      <c r="U17" s="622"/>
      <c r="V17" s="622"/>
      <c r="W17" s="622"/>
      <c r="X17" s="622"/>
      <c r="Y17" s="623"/>
      <c r="Z17" s="659">
        <v>0.3</v>
      </c>
      <c r="AA17" s="659"/>
      <c r="AB17" s="659"/>
      <c r="AC17" s="659"/>
      <c r="AD17" s="660">
        <v>23090</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851152</v>
      </c>
      <c r="CS17" s="622"/>
      <c r="CT17" s="622"/>
      <c r="CU17" s="622"/>
      <c r="CV17" s="622"/>
      <c r="CW17" s="622"/>
      <c r="CX17" s="622"/>
      <c r="CY17" s="623"/>
      <c r="CZ17" s="659">
        <v>12.5</v>
      </c>
      <c r="DA17" s="659"/>
      <c r="DB17" s="659"/>
      <c r="DC17" s="659"/>
      <c r="DD17" s="627" t="s">
        <v>122</v>
      </c>
      <c r="DE17" s="622"/>
      <c r="DF17" s="622"/>
      <c r="DG17" s="622"/>
      <c r="DH17" s="622"/>
      <c r="DI17" s="622"/>
      <c r="DJ17" s="622"/>
      <c r="DK17" s="622"/>
      <c r="DL17" s="622"/>
      <c r="DM17" s="622"/>
      <c r="DN17" s="622"/>
      <c r="DO17" s="622"/>
      <c r="DP17" s="623"/>
      <c r="DQ17" s="627">
        <v>801152</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1409</v>
      </c>
      <c r="S18" s="622"/>
      <c r="T18" s="622"/>
      <c r="U18" s="622"/>
      <c r="V18" s="622"/>
      <c r="W18" s="622"/>
      <c r="X18" s="622"/>
      <c r="Y18" s="623"/>
      <c r="Z18" s="659">
        <v>0</v>
      </c>
      <c r="AA18" s="659"/>
      <c r="AB18" s="659"/>
      <c r="AC18" s="659"/>
      <c r="AD18" s="660">
        <v>1409</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21681</v>
      </c>
      <c r="S19" s="622"/>
      <c r="T19" s="622"/>
      <c r="U19" s="622"/>
      <c r="V19" s="622"/>
      <c r="W19" s="622"/>
      <c r="X19" s="622"/>
      <c r="Y19" s="623"/>
      <c r="Z19" s="659">
        <v>0.3</v>
      </c>
      <c r="AA19" s="659"/>
      <c r="AB19" s="659"/>
      <c r="AC19" s="659"/>
      <c r="AD19" s="660">
        <v>21681</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6825542</v>
      </c>
      <c r="CS20" s="622"/>
      <c r="CT20" s="622"/>
      <c r="CU20" s="622"/>
      <c r="CV20" s="622"/>
      <c r="CW20" s="622"/>
      <c r="CX20" s="622"/>
      <c r="CY20" s="623"/>
      <c r="CZ20" s="659">
        <v>100</v>
      </c>
      <c r="DA20" s="659"/>
      <c r="DB20" s="659"/>
      <c r="DC20" s="659"/>
      <c r="DD20" s="627">
        <v>716649</v>
      </c>
      <c r="DE20" s="622"/>
      <c r="DF20" s="622"/>
      <c r="DG20" s="622"/>
      <c r="DH20" s="622"/>
      <c r="DI20" s="622"/>
      <c r="DJ20" s="622"/>
      <c r="DK20" s="622"/>
      <c r="DL20" s="622"/>
      <c r="DM20" s="622"/>
      <c r="DN20" s="622"/>
      <c r="DO20" s="622"/>
      <c r="DP20" s="623"/>
      <c r="DQ20" s="627">
        <v>5068844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3786525</v>
      </c>
      <c r="S21" s="622"/>
      <c r="T21" s="622"/>
      <c r="U21" s="622"/>
      <c r="V21" s="622"/>
      <c r="W21" s="622"/>
      <c r="X21" s="622"/>
      <c r="Y21" s="623"/>
      <c r="Z21" s="659">
        <v>55.2</v>
      </c>
      <c r="AA21" s="659"/>
      <c r="AB21" s="659"/>
      <c r="AC21" s="659"/>
      <c r="AD21" s="660">
        <v>3275368</v>
      </c>
      <c r="AE21" s="660"/>
      <c r="AF21" s="660"/>
      <c r="AG21" s="660"/>
      <c r="AH21" s="660"/>
      <c r="AI21" s="660"/>
      <c r="AJ21" s="660"/>
      <c r="AK21" s="660"/>
      <c r="AL21" s="624">
        <v>77.400000000000006</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3275368</v>
      </c>
      <c r="S22" s="622"/>
      <c r="T22" s="622"/>
      <c r="U22" s="622"/>
      <c r="V22" s="622"/>
      <c r="W22" s="622"/>
      <c r="X22" s="622"/>
      <c r="Y22" s="623"/>
      <c r="Z22" s="659">
        <v>47.7</v>
      </c>
      <c r="AA22" s="659"/>
      <c r="AB22" s="659"/>
      <c r="AC22" s="659"/>
      <c r="AD22" s="660">
        <v>3275368</v>
      </c>
      <c r="AE22" s="660"/>
      <c r="AF22" s="660"/>
      <c r="AG22" s="660"/>
      <c r="AH22" s="660"/>
      <c r="AI22" s="660"/>
      <c r="AJ22" s="660"/>
      <c r="AK22" s="660"/>
      <c r="AL22" s="624">
        <v>77.400000000000006</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511157</v>
      </c>
      <c r="S23" s="622"/>
      <c r="T23" s="622"/>
      <c r="U23" s="622"/>
      <c r="V23" s="622"/>
      <c r="W23" s="622"/>
      <c r="X23" s="622"/>
      <c r="Y23" s="623"/>
      <c r="Z23" s="659">
        <v>7.4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2745538</v>
      </c>
      <c r="CS24" s="674"/>
      <c r="CT24" s="674"/>
      <c r="CU24" s="674"/>
      <c r="CV24" s="674"/>
      <c r="CW24" s="674"/>
      <c r="CX24" s="674"/>
      <c r="CY24" s="702"/>
      <c r="CZ24" s="703">
        <v>40.200000000000003</v>
      </c>
      <c r="DA24" s="685"/>
      <c r="DB24" s="685"/>
      <c r="DC24" s="705"/>
      <c r="DD24" s="701">
        <v>2234402</v>
      </c>
      <c r="DE24" s="674"/>
      <c r="DF24" s="674"/>
      <c r="DG24" s="674"/>
      <c r="DH24" s="674"/>
      <c r="DI24" s="674"/>
      <c r="DJ24" s="674"/>
      <c r="DK24" s="702"/>
      <c r="DL24" s="701">
        <v>2056790</v>
      </c>
      <c r="DM24" s="674"/>
      <c r="DN24" s="674"/>
      <c r="DO24" s="674"/>
      <c r="DP24" s="674"/>
      <c r="DQ24" s="674"/>
      <c r="DR24" s="674"/>
      <c r="DS24" s="674"/>
      <c r="DT24" s="674"/>
      <c r="DU24" s="674"/>
      <c r="DV24" s="702"/>
      <c r="DW24" s="703">
        <v>48.5</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4740173</v>
      </c>
      <c r="S25" s="622"/>
      <c r="T25" s="622"/>
      <c r="U25" s="622"/>
      <c r="V25" s="622"/>
      <c r="W25" s="622"/>
      <c r="X25" s="622"/>
      <c r="Y25" s="623"/>
      <c r="Z25" s="659">
        <v>69</v>
      </c>
      <c r="AA25" s="659"/>
      <c r="AB25" s="659"/>
      <c r="AC25" s="659"/>
      <c r="AD25" s="660">
        <v>4229016</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1248053</v>
      </c>
      <c r="CS25" s="634"/>
      <c r="CT25" s="634"/>
      <c r="CU25" s="634"/>
      <c r="CV25" s="634"/>
      <c r="CW25" s="634"/>
      <c r="CX25" s="634"/>
      <c r="CY25" s="635"/>
      <c r="CZ25" s="624">
        <v>18.3</v>
      </c>
      <c r="DA25" s="636"/>
      <c r="DB25" s="636"/>
      <c r="DC25" s="637"/>
      <c r="DD25" s="627">
        <v>1157388</v>
      </c>
      <c r="DE25" s="634"/>
      <c r="DF25" s="634"/>
      <c r="DG25" s="634"/>
      <c r="DH25" s="634"/>
      <c r="DI25" s="634"/>
      <c r="DJ25" s="634"/>
      <c r="DK25" s="635"/>
      <c r="DL25" s="627">
        <v>1076547</v>
      </c>
      <c r="DM25" s="634"/>
      <c r="DN25" s="634"/>
      <c r="DO25" s="634"/>
      <c r="DP25" s="634"/>
      <c r="DQ25" s="634"/>
      <c r="DR25" s="634"/>
      <c r="DS25" s="634"/>
      <c r="DT25" s="634"/>
      <c r="DU25" s="634"/>
      <c r="DV25" s="635"/>
      <c r="DW25" s="624">
        <v>25.4</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649294</v>
      </c>
      <c r="CS26" s="622"/>
      <c r="CT26" s="622"/>
      <c r="CU26" s="622"/>
      <c r="CV26" s="622"/>
      <c r="CW26" s="622"/>
      <c r="CX26" s="622"/>
      <c r="CY26" s="623"/>
      <c r="CZ26" s="624">
        <v>9.5</v>
      </c>
      <c r="DA26" s="636"/>
      <c r="DB26" s="636"/>
      <c r="DC26" s="637"/>
      <c r="DD26" s="627">
        <v>594459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18548</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621596</v>
      </c>
      <c r="BH27" s="622"/>
      <c r="BI27" s="622"/>
      <c r="BJ27" s="622"/>
      <c r="BK27" s="622"/>
      <c r="BL27" s="622"/>
      <c r="BM27" s="622"/>
      <c r="BN27" s="623"/>
      <c r="BO27" s="659">
        <v>100</v>
      </c>
      <c r="BP27" s="659"/>
      <c r="BQ27" s="659"/>
      <c r="BR27" s="659"/>
      <c r="BS27" s="660">
        <v>23222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646333</v>
      </c>
      <c r="CS27" s="634"/>
      <c r="CT27" s="634"/>
      <c r="CU27" s="634"/>
      <c r="CV27" s="634"/>
      <c r="CW27" s="634"/>
      <c r="CX27" s="634"/>
      <c r="CY27" s="635"/>
      <c r="CZ27" s="624">
        <v>9.5</v>
      </c>
      <c r="DA27" s="636"/>
      <c r="DB27" s="636"/>
      <c r="DC27" s="637"/>
      <c r="DD27" s="627">
        <v>275862</v>
      </c>
      <c r="DE27" s="634"/>
      <c r="DF27" s="634"/>
      <c r="DG27" s="634"/>
      <c r="DH27" s="634"/>
      <c r="DI27" s="634"/>
      <c r="DJ27" s="634"/>
      <c r="DK27" s="635"/>
      <c r="DL27" s="627">
        <v>179091</v>
      </c>
      <c r="DM27" s="634"/>
      <c r="DN27" s="634"/>
      <c r="DO27" s="634"/>
      <c r="DP27" s="634"/>
      <c r="DQ27" s="634"/>
      <c r="DR27" s="634"/>
      <c r="DS27" s="634"/>
      <c r="DT27" s="634"/>
      <c r="DU27" s="634"/>
      <c r="DV27" s="635"/>
      <c r="DW27" s="624">
        <v>4.2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19495</v>
      </c>
      <c r="S28" s="622"/>
      <c r="T28" s="622"/>
      <c r="U28" s="622"/>
      <c r="V28" s="622"/>
      <c r="W28" s="622"/>
      <c r="X28" s="622"/>
      <c r="Y28" s="623"/>
      <c r="Z28" s="659">
        <v>0.3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851152</v>
      </c>
      <c r="CS28" s="622"/>
      <c r="CT28" s="622"/>
      <c r="CU28" s="622"/>
      <c r="CV28" s="622"/>
      <c r="CW28" s="622"/>
      <c r="CX28" s="622"/>
      <c r="CY28" s="623"/>
      <c r="CZ28" s="624">
        <v>12.5</v>
      </c>
      <c r="DA28" s="636"/>
      <c r="DB28" s="636"/>
      <c r="DC28" s="637"/>
      <c r="DD28" s="627">
        <v>801152</v>
      </c>
      <c r="DE28" s="622"/>
      <c r="DF28" s="622"/>
      <c r="DG28" s="622"/>
      <c r="DH28" s="622"/>
      <c r="DI28" s="622"/>
      <c r="DJ28" s="622"/>
      <c r="DK28" s="623"/>
      <c r="DL28" s="627">
        <v>801152</v>
      </c>
      <c r="DM28" s="622"/>
      <c r="DN28" s="622"/>
      <c r="DO28" s="622"/>
      <c r="DP28" s="622"/>
      <c r="DQ28" s="622"/>
      <c r="DR28" s="622"/>
      <c r="DS28" s="622"/>
      <c r="DT28" s="622"/>
      <c r="DU28" s="622"/>
      <c r="DV28" s="623"/>
      <c r="DW28" s="624">
        <v>18.899999999999999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15483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851152</v>
      </c>
      <c r="CS29" s="634"/>
      <c r="CT29" s="634"/>
      <c r="CU29" s="634"/>
      <c r="CV29" s="634"/>
      <c r="CW29" s="634"/>
      <c r="CX29" s="634"/>
      <c r="CY29" s="635"/>
      <c r="CZ29" s="624">
        <v>12.5</v>
      </c>
      <c r="DA29" s="636"/>
      <c r="DB29" s="636"/>
      <c r="DC29" s="637"/>
      <c r="DD29" s="627">
        <v>801152</v>
      </c>
      <c r="DE29" s="634"/>
      <c r="DF29" s="634"/>
      <c r="DG29" s="634"/>
      <c r="DH29" s="634"/>
      <c r="DI29" s="634"/>
      <c r="DJ29" s="634"/>
      <c r="DK29" s="635"/>
      <c r="DL29" s="627">
        <v>801152</v>
      </c>
      <c r="DM29" s="634"/>
      <c r="DN29" s="634"/>
      <c r="DO29" s="634"/>
      <c r="DP29" s="634"/>
      <c r="DQ29" s="634"/>
      <c r="DR29" s="634"/>
      <c r="DS29" s="634"/>
      <c r="DT29" s="634"/>
      <c r="DU29" s="634"/>
      <c r="DV29" s="635"/>
      <c r="DW29" s="624">
        <v>18.899999999999999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683099</v>
      </c>
      <c r="S30" s="622"/>
      <c r="T30" s="622"/>
      <c r="U30" s="622"/>
      <c r="V30" s="622"/>
      <c r="W30" s="622"/>
      <c r="X30" s="622"/>
      <c r="Y30" s="623"/>
      <c r="Z30" s="659">
        <v>9.9</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823135</v>
      </c>
      <c r="CS30" s="622"/>
      <c r="CT30" s="622"/>
      <c r="CU30" s="622"/>
      <c r="CV30" s="622"/>
      <c r="CW30" s="622"/>
      <c r="CX30" s="622"/>
      <c r="CY30" s="623"/>
      <c r="CZ30" s="624">
        <v>12.1</v>
      </c>
      <c r="DA30" s="636"/>
      <c r="DB30" s="636"/>
      <c r="DC30" s="637"/>
      <c r="DD30" s="627">
        <v>773135</v>
      </c>
      <c r="DE30" s="622"/>
      <c r="DF30" s="622"/>
      <c r="DG30" s="622"/>
      <c r="DH30" s="622"/>
      <c r="DI30" s="622"/>
      <c r="DJ30" s="622"/>
      <c r="DK30" s="623"/>
      <c r="DL30" s="627">
        <v>773135</v>
      </c>
      <c r="DM30" s="622"/>
      <c r="DN30" s="622"/>
      <c r="DO30" s="622"/>
      <c r="DP30" s="622"/>
      <c r="DQ30" s="622"/>
      <c r="DR30" s="622"/>
      <c r="DS30" s="622"/>
      <c r="DT30" s="622"/>
      <c r="DU30" s="622"/>
      <c r="DV30" s="623"/>
      <c r="DW30" s="624">
        <v>18.2</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99.5</v>
      </c>
      <c r="BH31" s="684"/>
      <c r="BI31" s="684"/>
      <c r="BJ31" s="684"/>
      <c r="BK31" s="684"/>
      <c r="BL31" s="684"/>
      <c r="BM31" s="685">
        <v>98.2</v>
      </c>
      <c r="BN31" s="684"/>
      <c r="BO31" s="684"/>
      <c r="BP31" s="684"/>
      <c r="BQ31" s="686"/>
      <c r="BR31" s="683">
        <v>99.2</v>
      </c>
      <c r="BS31" s="684"/>
      <c r="BT31" s="684"/>
      <c r="BU31" s="684"/>
      <c r="BV31" s="684"/>
      <c r="BW31" s="684"/>
      <c r="BX31" s="685">
        <v>98.1</v>
      </c>
      <c r="BY31" s="684"/>
      <c r="BZ31" s="684"/>
      <c r="CA31" s="684"/>
      <c r="CB31" s="686"/>
      <c r="CD31" s="642"/>
      <c r="CE31" s="643"/>
      <c r="CF31" s="618" t="s">
        <v>301</v>
      </c>
      <c r="CG31" s="619"/>
      <c r="CH31" s="619"/>
      <c r="CI31" s="619"/>
      <c r="CJ31" s="619"/>
      <c r="CK31" s="619"/>
      <c r="CL31" s="619"/>
      <c r="CM31" s="619"/>
      <c r="CN31" s="619"/>
      <c r="CO31" s="619"/>
      <c r="CP31" s="619"/>
      <c r="CQ31" s="620"/>
      <c r="CR31" s="621">
        <v>28017</v>
      </c>
      <c r="CS31" s="634"/>
      <c r="CT31" s="634"/>
      <c r="CU31" s="634"/>
      <c r="CV31" s="634"/>
      <c r="CW31" s="634"/>
      <c r="CX31" s="634"/>
      <c r="CY31" s="635"/>
      <c r="CZ31" s="624">
        <v>0.4</v>
      </c>
      <c r="DA31" s="636"/>
      <c r="DB31" s="636"/>
      <c r="DC31" s="637"/>
      <c r="DD31" s="627">
        <v>28017</v>
      </c>
      <c r="DE31" s="634"/>
      <c r="DF31" s="634"/>
      <c r="DG31" s="634"/>
      <c r="DH31" s="634"/>
      <c r="DI31" s="634"/>
      <c r="DJ31" s="634"/>
      <c r="DK31" s="635"/>
      <c r="DL31" s="627">
        <v>28017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626214</v>
      </c>
      <c r="S32" s="622"/>
      <c r="T32" s="622"/>
      <c r="U32" s="622"/>
      <c r="V32" s="622"/>
      <c r="W32" s="622"/>
      <c r="X32" s="622"/>
      <c r="Y32" s="623"/>
      <c r="Z32" s="659">
        <v>9.1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99.5</v>
      </c>
      <c r="BH32" s="634"/>
      <c r="BI32" s="634"/>
      <c r="BJ32" s="634"/>
      <c r="BK32" s="634"/>
      <c r="BL32" s="634"/>
      <c r="BM32" s="625">
        <v>98.2</v>
      </c>
      <c r="BN32" s="634"/>
      <c r="BO32" s="634"/>
      <c r="BP32" s="634"/>
      <c r="BQ32" s="657"/>
      <c r="BR32" s="692">
        <v>98.8</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22791</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99.4</v>
      </c>
      <c r="BH33" s="606"/>
      <c r="BI33" s="606"/>
      <c r="BJ33" s="606"/>
      <c r="BK33" s="606"/>
      <c r="BL33" s="606"/>
      <c r="BM33" s="652">
        <v>97.9</v>
      </c>
      <c r="BN33" s="606"/>
      <c r="BO33" s="606"/>
      <c r="BP33" s="606"/>
      <c r="BQ33" s="669"/>
      <c r="BR33" s="682">
        <v>99.3</v>
      </c>
      <c r="BS33" s="606"/>
      <c r="BT33" s="606"/>
      <c r="BU33" s="606"/>
      <c r="BV33" s="606"/>
      <c r="BW33" s="606"/>
      <c r="BX33" s="652">
        <v>98.1</v>
      </c>
      <c r="BY33" s="606"/>
      <c r="BZ33" s="606"/>
      <c r="CA33" s="606"/>
      <c r="CB33" s="669"/>
      <c r="CD33" s="618" t="s">
        <v>308</v>
      </c>
      <c r="CE33" s="619"/>
      <c r="CF33" s="619"/>
      <c r="CG33" s="619"/>
      <c r="CH33" s="619"/>
      <c r="CI33" s="619"/>
      <c r="CJ33" s="619"/>
      <c r="CK33" s="619"/>
      <c r="CL33" s="619"/>
      <c r="CM33" s="619"/>
      <c r="CN33" s="619"/>
      <c r="CO33" s="619"/>
      <c r="CP33" s="619"/>
      <c r="CQ33" s="620"/>
      <c r="CR33" s="621">
        <v>3286895</v>
      </c>
      <c r="CS33" s="634"/>
      <c r="CT33" s="634"/>
      <c r="CU33" s="634"/>
      <c r="CV33" s="634"/>
      <c r="CW33" s="634"/>
      <c r="CX33" s="634"/>
      <c r="CY33" s="635"/>
      <c r="CZ33" s="624">
        <v>48.2</v>
      </c>
      <c r="DA33" s="636"/>
      <c r="DB33" s="636"/>
      <c r="DC33" s="637"/>
      <c r="DD33" s="627">
        <v>2662176</v>
      </c>
      <c r="DE33" s="634"/>
      <c r="DF33" s="634"/>
      <c r="DG33" s="634"/>
      <c r="DH33" s="634"/>
      <c r="DI33" s="634"/>
      <c r="DJ33" s="634"/>
      <c r="DK33" s="635"/>
      <c r="DL33" s="627">
        <v>2116013</v>
      </c>
      <c r="DM33" s="634"/>
      <c r="DN33" s="634"/>
      <c r="DO33" s="634"/>
      <c r="DP33" s="634"/>
      <c r="DQ33" s="634"/>
      <c r="DR33" s="634"/>
      <c r="DS33" s="634"/>
      <c r="DT33" s="634"/>
      <c r="DU33" s="634"/>
      <c r="DV33" s="635"/>
      <c r="DW33" s="624">
        <v>49.9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23162</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1097548</v>
      </c>
      <c r="CS34" s="622"/>
      <c r="CT34" s="622"/>
      <c r="CU34" s="622"/>
      <c r="CV34" s="622"/>
      <c r="CW34" s="622"/>
      <c r="CX34" s="622"/>
      <c r="CY34" s="623"/>
      <c r="CZ34" s="624">
        <v>16.100000000000001</v>
      </c>
      <c r="DA34" s="636"/>
      <c r="DB34" s="636"/>
      <c r="DC34" s="637"/>
      <c r="DD34" s="627">
        <v>811733</v>
      </c>
      <c r="DE34" s="622"/>
      <c r="DF34" s="622"/>
      <c r="DG34" s="622"/>
      <c r="DH34" s="622"/>
      <c r="DI34" s="622"/>
      <c r="DJ34" s="622"/>
      <c r="DK34" s="623"/>
      <c r="DL34" s="627">
        <v>649958</v>
      </c>
      <c r="DM34" s="622"/>
      <c r="DN34" s="622"/>
      <c r="DO34" s="622"/>
      <c r="DP34" s="622"/>
      <c r="DQ34" s="622"/>
      <c r="DR34" s="622"/>
      <c r="DS34" s="622"/>
      <c r="DT34" s="622"/>
      <c r="DU34" s="622"/>
      <c r="DV34" s="623"/>
      <c r="DW34" s="624">
        <v>15.3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220492</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62589</v>
      </c>
      <c r="CS35" s="634"/>
      <c r="CT35" s="634"/>
      <c r="CU35" s="634"/>
      <c r="CV35" s="634"/>
      <c r="CW35" s="634"/>
      <c r="CX35" s="634"/>
      <c r="CY35" s="635"/>
      <c r="CZ35" s="624">
        <v>0.9</v>
      </c>
      <c r="DA35" s="636"/>
      <c r="DB35" s="636"/>
      <c r="DC35" s="637"/>
      <c r="DD35" s="627">
        <v>40885</v>
      </c>
      <c r="DE35" s="634"/>
      <c r="DF35" s="634"/>
      <c r="DG35" s="634"/>
      <c r="DH35" s="634"/>
      <c r="DI35" s="634"/>
      <c r="DJ35" s="634"/>
      <c r="DK35" s="635"/>
      <c r="DL35" s="627">
        <v>29454</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118310</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1389864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5022</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1494380</v>
      </c>
      <c r="CS36" s="622"/>
      <c r="CT36" s="622"/>
      <c r="CU36" s="622"/>
      <c r="CV36" s="622"/>
      <c r="CW36" s="622"/>
      <c r="CX36" s="622"/>
      <c r="CY36" s="623"/>
      <c r="CZ36" s="624">
        <v>21.9</v>
      </c>
      <c r="DA36" s="636"/>
      <c r="DB36" s="636"/>
      <c r="DC36" s="637"/>
      <c r="DD36" s="627">
        <v>1294025</v>
      </c>
      <c r="DE36" s="622"/>
      <c r="DF36" s="622"/>
      <c r="DG36" s="622"/>
      <c r="DH36" s="622"/>
      <c r="DI36" s="622"/>
      <c r="DJ36" s="622"/>
      <c r="DK36" s="623"/>
      <c r="DL36" s="627">
        <v>968541</v>
      </c>
      <c r="DM36" s="622"/>
      <c r="DN36" s="622"/>
      <c r="DO36" s="622"/>
      <c r="DP36" s="622"/>
      <c r="DQ36" s="622"/>
      <c r="DR36" s="622"/>
      <c r="DS36" s="622"/>
      <c r="DT36" s="622"/>
      <c r="DU36" s="622"/>
      <c r="DV36" s="623"/>
      <c r="DW36" s="624">
        <v>22.9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31155</v>
      </c>
      <c r="S37" s="622"/>
      <c r="T37" s="622"/>
      <c r="U37" s="622"/>
      <c r="V37" s="622"/>
      <c r="W37" s="622"/>
      <c r="X37" s="622"/>
      <c r="Y37" s="623"/>
      <c r="Z37" s="659">
        <v>0.5</v>
      </c>
      <c r="AA37" s="659"/>
      <c r="AB37" s="659"/>
      <c r="AC37" s="659"/>
      <c r="AD37" s="660">
        <v>369</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575088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-9968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183897</v>
      </c>
      <c r="CS37" s="634"/>
      <c r="CT37" s="634"/>
      <c r="CU37" s="634"/>
      <c r="CV37" s="634"/>
      <c r="CW37" s="634"/>
      <c r="CX37" s="634"/>
      <c r="CY37" s="635"/>
      <c r="CZ37" s="624">
        <v>2.7</v>
      </c>
      <c r="DA37" s="636"/>
      <c r="DB37" s="636"/>
      <c r="DC37" s="637"/>
      <c r="DD37" s="627">
        <v>183897</v>
      </c>
      <c r="DE37" s="634"/>
      <c r="DF37" s="634"/>
      <c r="DG37" s="634"/>
      <c r="DH37" s="634"/>
      <c r="DI37" s="634"/>
      <c r="DJ37" s="634"/>
      <c r="DK37" s="635"/>
      <c r="DL37" s="627">
        <v>183897</v>
      </c>
      <c r="DM37" s="634"/>
      <c r="DN37" s="634"/>
      <c r="DO37" s="634"/>
      <c r="DP37" s="634"/>
      <c r="DQ37" s="634"/>
      <c r="DR37" s="634"/>
      <c r="DS37" s="634"/>
      <c r="DT37" s="634"/>
      <c r="DU37" s="634"/>
      <c r="DV37" s="635"/>
      <c r="DW37" s="624">
        <v>4.3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346904</v>
      </c>
      <c r="S38" s="622"/>
      <c r="T38" s="622"/>
      <c r="U38" s="622"/>
      <c r="V38" s="622"/>
      <c r="W38" s="622"/>
      <c r="X38" s="622"/>
      <c r="Y38" s="623"/>
      <c r="Z38" s="659">
        <v>5.0999999999999996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404568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951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391934</v>
      </c>
      <c r="CS38" s="622"/>
      <c r="CT38" s="622"/>
      <c r="CU38" s="622"/>
      <c r="CV38" s="622"/>
      <c r="CW38" s="622"/>
      <c r="CX38" s="622"/>
      <c r="CY38" s="623"/>
      <c r="CZ38" s="624">
        <v>5.7</v>
      </c>
      <c r="DA38" s="636"/>
      <c r="DB38" s="636"/>
      <c r="DC38" s="637"/>
      <c r="DD38" s="627">
        <v>333298</v>
      </c>
      <c r="DE38" s="622"/>
      <c r="DF38" s="622"/>
      <c r="DG38" s="622"/>
      <c r="DH38" s="622"/>
      <c r="DI38" s="622"/>
      <c r="DJ38" s="622"/>
      <c r="DK38" s="623"/>
      <c r="DL38" s="627">
        <v>309945</v>
      </c>
      <c r="DM38" s="622"/>
      <c r="DN38" s="622"/>
      <c r="DO38" s="622"/>
      <c r="DP38" s="622"/>
      <c r="DQ38" s="622"/>
      <c r="DR38" s="622"/>
      <c r="DS38" s="622"/>
      <c r="DT38" s="622"/>
      <c r="DU38" s="622"/>
      <c r="DV38" s="623"/>
      <c r="DW38" s="624">
        <v>7.3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13702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1393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79183</v>
      </c>
      <c r="CS39" s="634"/>
      <c r="CT39" s="634"/>
      <c r="CU39" s="634"/>
      <c r="CV39" s="634"/>
      <c r="CW39" s="634"/>
      <c r="CX39" s="634"/>
      <c r="CY39" s="635"/>
      <c r="CZ39" s="624">
        <v>1.2</v>
      </c>
      <c r="DA39" s="636"/>
      <c r="DB39" s="636"/>
      <c r="DC39" s="637"/>
      <c r="DD39" s="627">
        <v>20974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7604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4572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49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161261</v>
      </c>
      <c r="CS40" s="622"/>
      <c r="CT40" s="622"/>
      <c r="CU40" s="622"/>
      <c r="CV40" s="622"/>
      <c r="CW40" s="622"/>
      <c r="CX40" s="622"/>
      <c r="CY40" s="623"/>
      <c r="CZ40" s="624">
        <v>2.4</v>
      </c>
      <c r="DA40" s="636"/>
      <c r="DB40" s="636"/>
      <c r="DC40" s="637"/>
      <c r="DD40" s="627">
        <v>161261</v>
      </c>
      <c r="DE40" s="622"/>
      <c r="DF40" s="622"/>
      <c r="DG40" s="622"/>
      <c r="DH40" s="622"/>
      <c r="DI40" s="622"/>
      <c r="DJ40" s="622"/>
      <c r="DK40" s="623"/>
      <c r="DL40" s="627">
        <v>158115</v>
      </c>
      <c r="DM40" s="622"/>
      <c r="DN40" s="622"/>
      <c r="DO40" s="622"/>
      <c r="DP40" s="622"/>
      <c r="DQ40" s="622"/>
      <c r="DR40" s="622"/>
      <c r="DS40" s="622"/>
      <c r="DT40" s="622"/>
      <c r="DU40" s="622"/>
      <c r="DV40" s="623"/>
      <c r="DW40" s="624">
        <v>3.7</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6865826</v>
      </c>
      <c r="S41" s="646"/>
      <c r="T41" s="646"/>
      <c r="U41" s="646"/>
      <c r="V41" s="646"/>
      <c r="W41" s="646"/>
      <c r="X41" s="646"/>
      <c r="Y41" s="649"/>
      <c r="Z41" s="650">
        <v>100</v>
      </c>
      <c r="AA41" s="650"/>
      <c r="AB41" s="650"/>
      <c r="AC41" s="650"/>
      <c r="AD41" s="651">
        <v>4229385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63264</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328670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793109</v>
      </c>
      <c r="CS42" s="634"/>
      <c r="CT42" s="634"/>
      <c r="CU42" s="634"/>
      <c r="CV42" s="634"/>
      <c r="CW42" s="634"/>
      <c r="CX42" s="634"/>
      <c r="CY42" s="635"/>
      <c r="CZ42" s="624">
        <v>11.6</v>
      </c>
      <c r="DA42" s="636"/>
      <c r="DB42" s="636"/>
      <c r="DC42" s="637"/>
      <c r="DD42" s="627">
        <v>172266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57082</v>
      </c>
      <c r="CS43" s="634"/>
      <c r="CT43" s="634"/>
      <c r="CU43" s="634"/>
      <c r="CV43" s="634"/>
      <c r="CW43" s="634"/>
      <c r="CX43" s="634"/>
      <c r="CY43" s="635"/>
      <c r="CZ43" s="624">
        <v>0.8</v>
      </c>
      <c r="DA43" s="636"/>
      <c r="DB43" s="636"/>
      <c r="DC43" s="637"/>
      <c r="DD43" s="627">
        <v>52671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716649</v>
      </c>
      <c r="CS44" s="622"/>
      <c r="CT44" s="622"/>
      <c r="CU44" s="622"/>
      <c r="CV44" s="622"/>
      <c r="CW44" s="622"/>
      <c r="CX44" s="622"/>
      <c r="CY44" s="623"/>
      <c r="CZ44" s="624">
        <v>10.5</v>
      </c>
      <c r="DA44" s="625"/>
      <c r="DB44" s="625"/>
      <c r="DC44" s="626"/>
      <c r="DD44" s="627">
        <v>170333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500223</v>
      </c>
      <c r="CS45" s="634"/>
      <c r="CT45" s="634"/>
      <c r="CU45" s="634"/>
      <c r="CV45" s="634"/>
      <c r="CW45" s="634"/>
      <c r="CX45" s="634"/>
      <c r="CY45" s="635"/>
      <c r="CZ45" s="624">
        <v>7.3</v>
      </c>
      <c r="DA45" s="636"/>
      <c r="DB45" s="636"/>
      <c r="DC45" s="637"/>
      <c r="DD45" s="627">
        <v>131000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204787</v>
      </c>
      <c r="CS46" s="622"/>
      <c r="CT46" s="622"/>
      <c r="CU46" s="622"/>
      <c r="CV46" s="622"/>
      <c r="CW46" s="622"/>
      <c r="CX46" s="622"/>
      <c r="CY46" s="623"/>
      <c r="CZ46" s="624">
        <v>3</v>
      </c>
      <c r="DA46" s="625"/>
      <c r="DB46" s="625"/>
      <c r="DC46" s="626"/>
      <c r="DD46" s="627">
        <v>37994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76460</v>
      </c>
      <c r="CS47" s="634"/>
      <c r="CT47" s="634"/>
      <c r="CU47" s="634"/>
      <c r="CV47" s="634"/>
      <c r="CW47" s="634"/>
      <c r="CX47" s="634"/>
      <c r="CY47" s="635"/>
      <c r="CZ47" s="624">
        <v>1.1000000000000001</v>
      </c>
      <c r="DA47" s="636"/>
      <c r="DB47" s="636"/>
      <c r="DC47" s="637"/>
      <c r="DD47" s="627">
        <v>1933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6825542</v>
      </c>
      <c r="CS49" s="606"/>
      <c r="CT49" s="606"/>
      <c r="CU49" s="606"/>
      <c r="CV49" s="606"/>
      <c r="CW49" s="606"/>
      <c r="CX49" s="606"/>
      <c r="CY49" s="607"/>
      <c r="CZ49" s="608">
        <v>100</v>
      </c>
      <c r="DA49" s="609"/>
      <c r="DB49" s="609"/>
      <c r="DC49" s="610"/>
      <c r="DD49" s="611">
        <v>5068844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ESGTZj3a042vr3lATm7azec3SIbPehmaH/Xdnwr5kD/srQIE4ttJ2/wJ3hZgBLRKkwyIOrFunmOCc0jJl5Axw==" saltValue="YJ7taj8tkC4UNVo48tI4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6864</v>
      </c>
      <c r="R7" s="1103"/>
      <c r="S7" s="1103"/>
      <c r="T7" s="1103"/>
      <c r="U7" s="1103"/>
      <c r="V7" s="1103">
        <v>6824</v>
      </c>
      <c r="W7" s="1103"/>
      <c r="X7" s="1103"/>
      <c r="Y7" s="1103"/>
      <c r="Z7" s="1103"/>
      <c r="AA7" s="1103">
        <v>40</v>
      </c>
      <c r="AB7" s="1103"/>
      <c r="AC7" s="1103"/>
      <c r="AD7" s="1103"/>
      <c r="AE7" s="1104"/>
      <c r="AF7" s="1105">
        <v>12</v>
      </c>
      <c r="AG7" s="1106"/>
      <c r="AH7" s="1106"/>
      <c r="AI7" s="1106"/>
      <c r="AJ7" s="1107"/>
      <c r="AK7" s="1108">
        <v>220</v>
      </c>
      <c r="AL7" s="1109"/>
      <c r="AM7" s="1109"/>
      <c r="AN7" s="1109"/>
      <c r="AO7" s="1109"/>
      <c r="AP7" s="1109">
        <v>7621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15</v>
      </c>
      <c r="CI7" s="1097"/>
      <c r="CJ7" s="1097"/>
      <c r="CK7" s="1097"/>
      <c r="CL7" s="1098"/>
      <c r="CM7" s="1096">
        <v>39</v>
      </c>
      <c r="CN7" s="1097"/>
      <c r="CO7" s="1097"/>
      <c r="CP7" s="1097"/>
      <c r="CQ7" s="1098"/>
      <c r="CR7" s="1096">
        <v>10</v>
      </c>
      <c r="CS7" s="1097"/>
      <c r="CT7" s="1097"/>
      <c r="CU7" s="1097"/>
      <c r="CV7" s="1098"/>
      <c r="CW7" s="1096">
        <v>0</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2</v>
      </c>
      <c r="R8" s="1039"/>
      <c r="S8" s="1039"/>
      <c r="T8" s="1039"/>
      <c r="U8" s="1039"/>
      <c r="V8" s="1039">
        <v>2</v>
      </c>
      <c r="W8" s="1039"/>
      <c r="X8" s="1039"/>
      <c r="Y8" s="1039"/>
      <c r="Z8" s="1039"/>
      <c r="AA8" s="1039">
        <v>0</v>
      </c>
      <c r="AB8" s="1039"/>
      <c r="AC8" s="1039"/>
      <c r="AD8" s="1039"/>
      <c r="AE8" s="1040"/>
      <c r="AF8" s="1035">
        <v>0</v>
      </c>
      <c r="AG8" s="1036"/>
      <c r="AH8" s="1036"/>
      <c r="AI8" s="1036"/>
      <c r="AJ8" s="1037"/>
      <c r="AK8" s="1080" t="s">
        <v>553</v>
      </c>
      <c r="AL8" s="1081"/>
      <c r="AM8" s="1081"/>
      <c r="AN8" s="1081"/>
      <c r="AO8" s="1081"/>
      <c r="AP8" s="1081" t="s">
        <v>553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-1</v>
      </c>
      <c r="CI8" s="990"/>
      <c r="CJ8" s="990"/>
      <c r="CK8" s="990"/>
      <c r="CL8" s="991"/>
      <c r="CM8" s="989">
        <v>9</v>
      </c>
      <c r="CN8" s="990"/>
      <c r="CO8" s="990"/>
      <c r="CP8" s="990"/>
      <c r="CQ8" s="991"/>
      <c r="CR8" s="989">
        <v>5</v>
      </c>
      <c r="CS8" s="990"/>
      <c r="CT8" s="990"/>
      <c r="CU8" s="990"/>
      <c r="CV8" s="991"/>
      <c r="CW8" s="989" t="s">
        <v>553</v>
      </c>
      <c r="CX8" s="990"/>
      <c r="CY8" s="990"/>
      <c r="CZ8" s="990"/>
      <c r="DA8" s="991"/>
      <c r="DB8" s="989" t="s">
        <v>553</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0</v>
      </c>
      <c r="R9" s="1039"/>
      <c r="S9" s="1039"/>
      <c r="T9" s="1039"/>
      <c r="U9" s="1039"/>
      <c r="V9" s="1039">
        <v>0</v>
      </c>
      <c r="W9" s="1039"/>
      <c r="X9" s="1039"/>
      <c r="Y9" s="1039"/>
      <c r="Z9" s="1039"/>
      <c r="AA9" s="1039" t="s">
        <v>553</v>
      </c>
      <c r="AB9" s="1039"/>
      <c r="AC9" s="1039"/>
      <c r="AD9" s="1039"/>
      <c r="AE9" s="1040"/>
      <c r="AF9" s="1035" t="s">
        <v>122</v>
      </c>
      <c r="AG9" s="1036"/>
      <c r="AH9" s="1036"/>
      <c r="AI9" s="1036"/>
      <c r="AJ9" s="1037"/>
      <c r="AK9" s="1080" t="s">
        <v>553</v>
      </c>
      <c r="AL9" s="1081"/>
      <c r="AM9" s="1081"/>
      <c r="AN9" s="1081"/>
      <c r="AO9" s="1081"/>
      <c r="AP9" s="1081" t="s">
        <v>553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6866</v>
      </c>
      <c r="R23" s="1061"/>
      <c r="S23" s="1061"/>
      <c r="T23" s="1061"/>
      <c r="U23" s="1061"/>
      <c r="V23" s="1061">
        <v>6826</v>
      </c>
      <c r="W23" s="1061"/>
      <c r="X23" s="1061"/>
      <c r="Y23" s="1061"/>
      <c r="Z23" s="1061"/>
      <c r="AA23" s="1061">
        <v>40</v>
      </c>
      <c r="AB23" s="1061"/>
      <c r="AC23" s="1061"/>
      <c r="AD23" s="1061"/>
      <c r="AE23" s="1068"/>
      <c r="AF23" s="1069">
        <v>12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696</v>
      </c>
      <c r="R28" s="1051"/>
      <c r="S28" s="1051"/>
      <c r="T28" s="1051"/>
      <c r="U28" s="1051"/>
      <c r="V28" s="1051">
        <v>691</v>
      </c>
      <c r="W28" s="1051"/>
      <c r="X28" s="1051"/>
      <c r="Y28" s="1051"/>
      <c r="Z28" s="1051"/>
      <c r="AA28" s="1051">
        <v>5</v>
      </c>
      <c r="AB28" s="1051"/>
      <c r="AC28" s="1051"/>
      <c r="AD28" s="1051"/>
      <c r="AE28" s="1052"/>
      <c r="AF28" s="1053">
        <v>5</v>
      </c>
      <c r="AG28" s="1051"/>
      <c r="AH28" s="1051"/>
      <c r="AI28" s="1051"/>
      <c r="AJ28" s="1054"/>
      <c r="AK28" s="1042">
        <v>63</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1118</v>
      </c>
      <c r="R29" s="1039"/>
      <c r="S29" s="1039"/>
      <c r="T29" s="1039"/>
      <c r="U29" s="1039"/>
      <c r="V29" s="1039">
        <v>1082</v>
      </c>
      <c r="W29" s="1039"/>
      <c r="X29" s="1039"/>
      <c r="Y29" s="1039"/>
      <c r="Z29" s="1039"/>
      <c r="AA29" s="1039">
        <v>36</v>
      </c>
      <c r="AB29" s="1039"/>
      <c r="AC29" s="1039"/>
      <c r="AD29" s="1039"/>
      <c r="AE29" s="1040"/>
      <c r="AF29" s="1035">
        <v>36</v>
      </c>
      <c r="AG29" s="1036"/>
      <c r="AH29" s="1036"/>
      <c r="AI29" s="1036"/>
      <c r="AJ29" s="1037"/>
      <c r="AK29" s="980">
        <v>159</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128</v>
      </c>
      <c r="R30" s="1039"/>
      <c r="S30" s="1039"/>
      <c r="T30" s="1039"/>
      <c r="U30" s="1039"/>
      <c r="V30" s="1039">
        <v>127</v>
      </c>
      <c r="W30" s="1039"/>
      <c r="X30" s="1039"/>
      <c r="Y30" s="1039"/>
      <c r="Z30" s="1039"/>
      <c r="AA30" s="1039">
        <v>0</v>
      </c>
      <c r="AB30" s="1039"/>
      <c r="AC30" s="1039"/>
      <c r="AD30" s="1039"/>
      <c r="AE30" s="1040"/>
      <c r="AF30" s="1035">
        <v>0</v>
      </c>
      <c r="AG30" s="1036"/>
      <c r="AH30" s="1036"/>
      <c r="AI30" s="1036"/>
      <c r="AJ30" s="1037"/>
      <c r="AK30" s="980">
        <v>40</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43</v>
      </c>
      <c r="R31" s="1039"/>
      <c r="S31" s="1039"/>
      <c r="T31" s="1039"/>
      <c r="U31" s="1039"/>
      <c r="V31" s="1039">
        <v>43</v>
      </c>
      <c r="W31" s="1039"/>
      <c r="X31" s="1039"/>
      <c r="Y31" s="1039"/>
      <c r="Z31" s="1039"/>
      <c r="AA31" s="1039" t="s">
        <v>553</v>
      </c>
      <c r="AB31" s="1039"/>
      <c r="AC31" s="1039"/>
      <c r="AD31" s="1039"/>
      <c r="AE31" s="1040"/>
      <c r="AF31" s="1035" t="s">
        <v>122</v>
      </c>
      <c r="AG31" s="1036"/>
      <c r="AH31" s="1036"/>
      <c r="AI31" s="1036"/>
      <c r="AJ31" s="1037"/>
      <c r="AK31" s="980">
        <v>0</v>
      </c>
      <c r="AL31" s="971"/>
      <c r="AM31" s="971"/>
      <c r="AN31" s="971"/>
      <c r="AO31" s="971"/>
      <c r="AP31" s="971" t="s">
        <v>553</v>
      </c>
      <c r="AQ31" s="971"/>
      <c r="AR31" s="971"/>
      <c r="AS31" s="971"/>
      <c r="AT31" s="971"/>
      <c r="AU31" s="971" t="s">
        <v>553</v>
      </c>
      <c r="AV31" s="971"/>
      <c r="AW31" s="971"/>
      <c r="AX31" s="971"/>
      <c r="AY31" s="971"/>
      <c r="AZ31" s="1041" t="s">
        <v>553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19</v>
      </c>
      <c r="R32" s="1039"/>
      <c r="S32" s="1039"/>
      <c r="T32" s="1039"/>
      <c r="U32" s="1039"/>
      <c r="V32" s="1039">
        <v>23</v>
      </c>
      <c r="W32" s="1039"/>
      <c r="X32" s="1039"/>
      <c r="Y32" s="1039"/>
      <c r="Z32" s="1039"/>
      <c r="AA32" s="1039">
        <v>-4</v>
      </c>
      <c r="AB32" s="1039"/>
      <c r="AC32" s="1039"/>
      <c r="AD32" s="1039"/>
      <c r="AE32" s="1040"/>
      <c r="AF32" s="1035">
        <v>1</v>
      </c>
      <c r="AG32" s="1036"/>
      <c r="AH32" s="1036"/>
      <c r="AI32" s="1036"/>
      <c r="AJ32" s="1037"/>
      <c r="AK32" s="980">
        <v>5</v>
      </c>
      <c r="AL32" s="971"/>
      <c r="AM32" s="971"/>
      <c r="AN32" s="971"/>
      <c r="AO32" s="971"/>
      <c r="AP32" s="971">
        <v>11</v>
      </c>
      <c r="AQ32" s="971"/>
      <c r="AR32" s="971"/>
      <c r="AS32" s="971"/>
      <c r="AT32" s="971"/>
      <c r="AU32" s="971">
        <v>7</v>
      </c>
      <c r="AV32" s="971"/>
      <c r="AW32" s="971"/>
      <c r="AX32" s="971"/>
      <c r="AY32" s="971"/>
      <c r="AZ32" s="1041" t="s">
        <v>553</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239</v>
      </c>
      <c r="R33" s="1039"/>
      <c r="S33" s="1039"/>
      <c r="T33" s="1039"/>
      <c r="U33" s="1039"/>
      <c r="V33" s="1039">
        <v>245</v>
      </c>
      <c r="W33" s="1039"/>
      <c r="X33" s="1039"/>
      <c r="Y33" s="1039"/>
      <c r="Z33" s="1039"/>
      <c r="AA33" s="1039">
        <v>-6</v>
      </c>
      <c r="AB33" s="1039"/>
      <c r="AC33" s="1039"/>
      <c r="AD33" s="1039"/>
      <c r="AE33" s="1040"/>
      <c r="AF33" s="1035">
        <v>17</v>
      </c>
      <c r="AG33" s="1036"/>
      <c r="AH33" s="1036"/>
      <c r="AI33" s="1036"/>
      <c r="AJ33" s="1037"/>
      <c r="AK33" s="980">
        <v>140</v>
      </c>
      <c r="AL33" s="971"/>
      <c r="AM33" s="971"/>
      <c r="AN33" s="971"/>
      <c r="AO33" s="971"/>
      <c r="AP33" s="971">
        <v>1168</v>
      </c>
      <c r="AQ33" s="971"/>
      <c r="AR33" s="971"/>
      <c r="AS33" s="971"/>
      <c r="AT33" s="971"/>
      <c r="AU33" s="971">
        <v>1051</v>
      </c>
      <c r="AV33" s="971"/>
      <c r="AW33" s="971"/>
      <c r="AX33" s="971"/>
      <c r="AY33" s="971"/>
      <c r="AZ33" s="1041" t="s">
        <v>553</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239</v>
      </c>
      <c r="R34" s="1039"/>
      <c r="S34" s="1039"/>
      <c r="T34" s="1039"/>
      <c r="U34" s="1039"/>
      <c r="V34" s="1039">
        <v>236</v>
      </c>
      <c r="W34" s="1039"/>
      <c r="X34" s="1039"/>
      <c r="Y34" s="1039"/>
      <c r="Z34" s="1039"/>
      <c r="AA34" s="1039">
        <v>3</v>
      </c>
      <c r="AB34" s="1039"/>
      <c r="AC34" s="1039"/>
      <c r="AD34" s="1039"/>
      <c r="AE34" s="1040"/>
      <c r="AF34" s="1035">
        <v>7</v>
      </c>
      <c r="AG34" s="1036"/>
      <c r="AH34" s="1036"/>
      <c r="AI34" s="1036"/>
      <c r="AJ34" s="1037"/>
      <c r="AK34" s="980">
        <v>265</v>
      </c>
      <c r="AL34" s="971"/>
      <c r="AM34" s="971"/>
      <c r="AN34" s="971"/>
      <c r="AO34" s="971"/>
      <c r="AP34" s="971">
        <v>1325</v>
      </c>
      <c r="AQ34" s="971"/>
      <c r="AR34" s="971"/>
      <c r="AS34" s="971"/>
      <c r="AT34" s="971"/>
      <c r="AU34" s="971">
        <v>1190</v>
      </c>
      <c r="AV34" s="971"/>
      <c r="AW34" s="971"/>
      <c r="AX34" s="971"/>
      <c r="AY34" s="971"/>
      <c r="AZ34" s="1041" t="s">
        <v>553</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399</v>
      </c>
      <c r="C35" s="1031"/>
      <c r="D35" s="1031"/>
      <c r="E35" s="1031"/>
      <c r="F35" s="1031"/>
      <c r="G35" s="1031"/>
      <c r="H35" s="1031"/>
      <c r="I35" s="1031"/>
      <c r="J35" s="1031"/>
      <c r="K35" s="1031"/>
      <c r="L35" s="1031"/>
      <c r="M35" s="1031"/>
      <c r="N35" s="1031"/>
      <c r="O35" s="1031"/>
      <c r="P35" s="1032"/>
      <c r="Q35" s="1038">
        <v>86</v>
      </c>
      <c r="R35" s="1039"/>
      <c r="S35" s="1039"/>
      <c r="T35" s="1039"/>
      <c r="U35" s="1039"/>
      <c r="V35" s="1039">
        <v>70</v>
      </c>
      <c r="W35" s="1039"/>
      <c r="X35" s="1039"/>
      <c r="Y35" s="1039"/>
      <c r="Z35" s="1039"/>
      <c r="AA35" s="1039">
        <v>16</v>
      </c>
      <c r="AB35" s="1039"/>
      <c r="AC35" s="1039"/>
      <c r="AD35" s="1039"/>
      <c r="AE35" s="1040"/>
      <c r="AF35" s="1035">
        <v>347</v>
      </c>
      <c r="AG35" s="1036"/>
      <c r="AH35" s="1036"/>
      <c r="AI35" s="1036"/>
      <c r="AJ35" s="1037"/>
      <c r="AK35" s="980">
        <v>14</v>
      </c>
      <c r="AL35" s="971"/>
      <c r="AM35" s="971"/>
      <c r="AN35" s="971"/>
      <c r="AO35" s="971"/>
      <c r="AP35" s="971">
        <v>26</v>
      </c>
      <c r="AQ35" s="971"/>
      <c r="AR35" s="971"/>
      <c r="AS35" s="971"/>
      <c r="AT35" s="971"/>
      <c r="AU35" s="971">
        <v>7</v>
      </c>
      <c r="AV35" s="971"/>
      <c r="AW35" s="971"/>
      <c r="AX35" s="971"/>
      <c r="AY35" s="971"/>
      <c r="AZ35" s="1041" t="s">
        <v>553</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400</v>
      </c>
      <c r="C36" s="1031"/>
      <c r="D36" s="1031"/>
      <c r="E36" s="1031"/>
      <c r="F36" s="1031"/>
      <c r="G36" s="1031"/>
      <c r="H36" s="1031"/>
      <c r="I36" s="1031"/>
      <c r="J36" s="1031"/>
      <c r="K36" s="1031"/>
      <c r="L36" s="1031"/>
      <c r="M36" s="1031"/>
      <c r="N36" s="1031"/>
      <c r="O36" s="1031"/>
      <c r="P36" s="1032"/>
      <c r="Q36" s="1038">
        <v>1968</v>
      </c>
      <c r="R36" s="1039"/>
      <c r="S36" s="1039"/>
      <c r="T36" s="1039"/>
      <c r="U36" s="1039"/>
      <c r="V36" s="1039">
        <v>2075</v>
      </c>
      <c r="W36" s="1039"/>
      <c r="X36" s="1039"/>
      <c r="Y36" s="1039"/>
      <c r="Z36" s="1039"/>
      <c r="AA36" s="1039">
        <v>-107</v>
      </c>
      <c r="AB36" s="1039"/>
      <c r="AC36" s="1039"/>
      <c r="AD36" s="1039"/>
      <c r="AE36" s="1040"/>
      <c r="AF36" s="1035">
        <v>401</v>
      </c>
      <c r="AG36" s="1036"/>
      <c r="AH36" s="1036"/>
      <c r="AI36" s="1036"/>
      <c r="AJ36" s="1037"/>
      <c r="AK36" s="980">
        <v>596</v>
      </c>
      <c r="AL36" s="971"/>
      <c r="AM36" s="971"/>
      <c r="AN36" s="971"/>
      <c r="AO36" s="971"/>
      <c r="AP36" s="971">
        <v>2114</v>
      </c>
      <c r="AQ36" s="971"/>
      <c r="AR36" s="971"/>
      <c r="AS36" s="971"/>
      <c r="AT36" s="971"/>
      <c r="AU36" s="971">
        <v>1458</v>
      </c>
      <c r="AV36" s="971"/>
      <c r="AW36" s="971"/>
      <c r="AX36" s="971"/>
      <c r="AY36" s="971"/>
      <c r="AZ36" s="1041" t="s">
        <v>553</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815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405</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1743</v>
      </c>
      <c r="R68" s="982"/>
      <c r="S68" s="982"/>
      <c r="T68" s="982"/>
      <c r="U68" s="982"/>
      <c r="V68" s="982">
        <v>1638</v>
      </c>
      <c r="W68" s="982"/>
      <c r="X68" s="982"/>
      <c r="Y68" s="982"/>
      <c r="Z68" s="982"/>
      <c r="AA68" s="982">
        <v>105</v>
      </c>
      <c r="AB68" s="982"/>
      <c r="AC68" s="982"/>
      <c r="AD68" s="982"/>
      <c r="AE68" s="982"/>
      <c r="AF68" s="982">
        <v>99</v>
      </c>
      <c r="AG68" s="982"/>
      <c r="AH68" s="982"/>
      <c r="AI68" s="982"/>
      <c r="AJ68" s="982"/>
      <c r="AK68" s="982" t="s">
        <v>553</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5693</v>
      </c>
      <c r="R69" s="971"/>
      <c r="S69" s="971"/>
      <c r="T69" s="971"/>
      <c r="U69" s="971"/>
      <c r="V69" s="971">
        <v>5585</v>
      </c>
      <c r="W69" s="971"/>
      <c r="X69" s="971"/>
      <c r="Y69" s="971"/>
      <c r="Z69" s="971"/>
      <c r="AA69" s="971">
        <v>107</v>
      </c>
      <c r="AB69" s="971"/>
      <c r="AC69" s="971"/>
      <c r="AD69" s="971"/>
      <c r="AE69" s="971"/>
      <c r="AF69" s="971">
        <v>97</v>
      </c>
      <c r="AG69" s="971"/>
      <c r="AH69" s="971"/>
      <c r="AI69" s="971"/>
      <c r="AJ69" s="971"/>
      <c r="AK69" s="971">
        <v>22</v>
      </c>
      <c r="AL69" s="971"/>
      <c r="AM69" s="971"/>
      <c r="AN69" s="971"/>
      <c r="AO69" s="971"/>
      <c r="AP69" s="971">
        <v>2331</v>
      </c>
      <c r="AQ69" s="971"/>
      <c r="AR69" s="971"/>
      <c r="AS69" s="971"/>
      <c r="AT69" s="971"/>
      <c r="AU69" s="971">
        <v>80</v>
      </c>
      <c r="AV69" s="971"/>
      <c r="AW69" s="971"/>
      <c r="AX69" s="971"/>
      <c r="AY69" s="971"/>
      <c r="AZ69" s="972" t="s">
        <v>559</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2</v>
      </c>
      <c r="R70" s="971"/>
      <c r="S70" s="971"/>
      <c r="T70" s="971"/>
      <c r="U70" s="971"/>
      <c r="V70" s="971">
        <v>2</v>
      </c>
      <c r="W70" s="971"/>
      <c r="X70" s="971"/>
      <c r="Y70" s="971"/>
      <c r="Z70" s="971"/>
      <c r="AA70" s="971">
        <v>0</v>
      </c>
      <c r="AB70" s="971"/>
      <c r="AC70" s="971"/>
      <c r="AD70" s="971"/>
      <c r="AE70" s="971"/>
      <c r="AF70" s="971">
        <v>0</v>
      </c>
      <c r="AG70" s="971"/>
      <c r="AH70" s="971"/>
      <c r="AI70" s="971"/>
      <c r="AJ70" s="971"/>
      <c r="AK70" s="971" t="s">
        <v>553</v>
      </c>
      <c r="AL70" s="971"/>
      <c r="AM70" s="971"/>
      <c r="AN70" s="971"/>
      <c r="AO70" s="971"/>
      <c r="AP70" s="971" t="s">
        <v>553</v>
      </c>
      <c r="AQ70" s="971"/>
      <c r="AR70" s="971"/>
      <c r="AS70" s="971"/>
      <c r="AT70" s="971"/>
      <c r="AU70" s="971" t="s">
        <v>553</v>
      </c>
      <c r="AV70" s="971"/>
      <c r="AW70" s="971"/>
      <c r="AX70" s="971"/>
      <c r="AY70" s="971"/>
      <c r="AZ70" s="972" t="s">
        <v>560</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561</v>
      </c>
      <c r="C71" s="975"/>
      <c r="D71" s="975"/>
      <c r="E71" s="975"/>
      <c r="F71" s="975"/>
      <c r="G71" s="975"/>
      <c r="H71" s="975"/>
      <c r="I71" s="975"/>
      <c r="J71" s="975"/>
      <c r="K71" s="975"/>
      <c r="L71" s="975"/>
      <c r="M71" s="975"/>
      <c r="N71" s="975"/>
      <c r="O71" s="975"/>
      <c r="P71" s="976"/>
      <c r="Q71" s="977">
        <v>127</v>
      </c>
      <c r="R71" s="971"/>
      <c r="S71" s="971"/>
      <c r="T71" s="971"/>
      <c r="U71" s="971"/>
      <c r="V71" s="971">
        <v>120</v>
      </c>
      <c r="W71" s="971"/>
      <c r="X71" s="971"/>
      <c r="Y71" s="971"/>
      <c r="Z71" s="971"/>
      <c r="AA71" s="971">
        <v>6</v>
      </c>
      <c r="AB71" s="971"/>
      <c r="AC71" s="971"/>
      <c r="AD71" s="971"/>
      <c r="AE71" s="971"/>
      <c r="AF71" s="971">
        <v>6</v>
      </c>
      <c r="AG71" s="971"/>
      <c r="AH71" s="971"/>
      <c r="AI71" s="971"/>
      <c r="AJ71" s="971"/>
      <c r="AK71" s="971">
        <v>33</v>
      </c>
      <c r="AL71" s="971"/>
      <c r="AM71" s="971"/>
      <c r="AN71" s="971"/>
      <c r="AO71" s="971"/>
      <c r="AP71" s="971" t="s">
        <v>553</v>
      </c>
      <c r="AQ71" s="971"/>
      <c r="AR71" s="971"/>
      <c r="AS71" s="971"/>
      <c r="AT71" s="971"/>
      <c r="AU71" s="971" t="s">
        <v>553</v>
      </c>
      <c r="AV71" s="971"/>
      <c r="AW71" s="971"/>
      <c r="AX71" s="971"/>
      <c r="AY71" s="971"/>
      <c r="AZ71" s="972" t="s">
        <v>559</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91545</v>
      </c>
      <c r="R72" s="971"/>
      <c r="S72" s="971"/>
      <c r="T72" s="971"/>
      <c r="U72" s="971"/>
      <c r="V72" s="971">
        <v>89579</v>
      </c>
      <c r="W72" s="971"/>
      <c r="X72" s="971"/>
      <c r="Y72" s="971"/>
      <c r="Z72" s="971"/>
      <c r="AA72" s="971">
        <v>1967</v>
      </c>
      <c r="AB72" s="971"/>
      <c r="AC72" s="971"/>
      <c r="AD72" s="971"/>
      <c r="AE72" s="971"/>
      <c r="AF72" s="971">
        <v>1967</v>
      </c>
      <c r="AG72" s="971"/>
      <c r="AH72" s="971"/>
      <c r="AI72" s="971"/>
      <c r="AJ72" s="971"/>
      <c r="AK72" s="971">
        <v>447</v>
      </c>
      <c r="AL72" s="971"/>
      <c r="AM72" s="971"/>
      <c r="AN72" s="971"/>
      <c r="AO72" s="971"/>
      <c r="AP72" s="971" t="s">
        <v>553</v>
      </c>
      <c r="AQ72" s="971"/>
      <c r="AR72" s="971"/>
      <c r="AS72" s="971"/>
      <c r="AT72" s="971"/>
      <c r="AU72" s="971" t="s">
        <v>553</v>
      </c>
      <c r="AV72" s="971"/>
      <c r="AW72" s="971"/>
      <c r="AX72" s="971"/>
      <c r="AY72" s="971"/>
      <c r="AZ72" s="972" t="s">
        <v>560</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295</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295</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295</v>
      </c>
      <c r="DR109" s="896"/>
      <c r="DS109" s="896"/>
      <c r="DT109" s="896"/>
      <c r="DU109" s="897"/>
      <c r="DV109" s="898" t="s">
        <v>417</v>
      </c>
      <c r="DW109" s="896"/>
      <c r="DX109" s="896"/>
      <c r="DY109" s="896"/>
      <c r="DZ109" s="929"/>
    </row>
    <row r="110" spans="1:131" s="218"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777531</v>
      </c>
      <c r="AB110" s="889"/>
      <c r="AC110" s="889"/>
      <c r="AD110" s="889"/>
      <c r="AE110" s="890"/>
      <c r="AF110" s="891">
        <v>804253</v>
      </c>
      <c r="AG110" s="889"/>
      <c r="AH110" s="889"/>
      <c r="AI110" s="889"/>
      <c r="AJ110" s="890"/>
      <c r="AK110" s="891">
        <v>851152</v>
      </c>
      <c r="AL110" s="889"/>
      <c r="AM110" s="889"/>
      <c r="AN110" s="889"/>
      <c r="AO110" s="890"/>
      <c r="AP110" s="892">
        <v>26</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8294129</v>
      </c>
      <c r="BR110" s="842"/>
      <c r="BS110" s="842"/>
      <c r="BT110" s="842"/>
      <c r="BU110" s="842"/>
      <c r="BV110" s="842">
        <v>8097223</v>
      </c>
      <c r="BW110" s="842"/>
      <c r="BX110" s="842"/>
      <c r="BY110" s="842"/>
      <c r="BZ110" s="842"/>
      <c r="CA110" s="842">
        <v>7620992</v>
      </c>
      <c r="CB110" s="842"/>
      <c r="CC110" s="842"/>
      <c r="CD110" s="842"/>
      <c r="CE110" s="842"/>
      <c r="CF110" s="866">
        <v>232.9</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20001</v>
      </c>
      <c r="BR111" s="817"/>
      <c r="BS111" s="817"/>
      <c r="BT111" s="817"/>
      <c r="BU111" s="817"/>
      <c r="BV111" s="817">
        <v>20002</v>
      </c>
      <c r="BW111" s="817"/>
      <c r="BX111" s="817"/>
      <c r="BY111" s="817"/>
      <c r="BZ111" s="817"/>
      <c r="CA111" s="817">
        <v>20001</v>
      </c>
      <c r="CB111" s="817"/>
      <c r="CC111" s="817"/>
      <c r="CD111" s="817"/>
      <c r="CE111" s="817"/>
      <c r="CF111" s="875">
        <v>0.6</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4757694</v>
      </c>
      <c r="BR112" s="817"/>
      <c r="BS112" s="817"/>
      <c r="BT112" s="817"/>
      <c r="BU112" s="817"/>
      <c r="BV112" s="817">
        <v>4189186</v>
      </c>
      <c r="BW112" s="817"/>
      <c r="BX112" s="817"/>
      <c r="BY112" s="817"/>
      <c r="BZ112" s="817"/>
      <c r="CA112" s="817">
        <v>3713344</v>
      </c>
      <c r="CB112" s="817"/>
      <c r="CC112" s="817"/>
      <c r="CD112" s="817"/>
      <c r="CE112" s="817"/>
      <c r="CF112" s="875">
        <v>113.5</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518736</v>
      </c>
      <c r="AB113" s="919"/>
      <c r="AC113" s="919"/>
      <c r="AD113" s="919"/>
      <c r="AE113" s="920"/>
      <c r="AF113" s="921">
        <v>568486</v>
      </c>
      <c r="AG113" s="919"/>
      <c r="AH113" s="919"/>
      <c r="AI113" s="919"/>
      <c r="AJ113" s="920"/>
      <c r="AK113" s="921">
        <v>562568</v>
      </c>
      <c r="AL113" s="919"/>
      <c r="AM113" s="919"/>
      <c r="AN113" s="919"/>
      <c r="AO113" s="920"/>
      <c r="AP113" s="922">
        <v>17.2</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80521</v>
      </c>
      <c r="BR113" s="817"/>
      <c r="BS113" s="817"/>
      <c r="BT113" s="817"/>
      <c r="BU113" s="817"/>
      <c r="BV113" s="817">
        <v>69745</v>
      </c>
      <c r="BW113" s="817"/>
      <c r="BX113" s="817"/>
      <c r="BY113" s="817"/>
      <c r="BZ113" s="817"/>
      <c r="CA113" s="817">
        <v>80487</v>
      </c>
      <c r="CB113" s="817"/>
      <c r="CC113" s="817"/>
      <c r="CD113" s="817"/>
      <c r="CE113" s="817"/>
      <c r="CF113" s="875">
        <v>2.5</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10818</v>
      </c>
      <c r="AB114" s="780"/>
      <c r="AC114" s="780"/>
      <c r="AD114" s="780"/>
      <c r="AE114" s="781"/>
      <c r="AF114" s="782">
        <v>8047</v>
      </c>
      <c r="AG114" s="780"/>
      <c r="AH114" s="780"/>
      <c r="AI114" s="780"/>
      <c r="AJ114" s="781"/>
      <c r="AK114" s="782">
        <v>10273</v>
      </c>
      <c r="AL114" s="780"/>
      <c r="AM114" s="780"/>
      <c r="AN114" s="780"/>
      <c r="AO114" s="781"/>
      <c r="AP114" s="824">
        <v>0.3</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331740</v>
      </c>
      <c r="BR114" s="817"/>
      <c r="BS114" s="817"/>
      <c r="BT114" s="817"/>
      <c r="BU114" s="817"/>
      <c r="BV114" s="817">
        <v>318950</v>
      </c>
      <c r="BW114" s="817"/>
      <c r="BX114" s="817"/>
      <c r="BY114" s="817"/>
      <c r="BZ114" s="817"/>
      <c r="CA114" s="817">
        <v>273076</v>
      </c>
      <c r="CB114" s="817"/>
      <c r="CC114" s="817"/>
      <c r="CD114" s="817"/>
      <c r="CE114" s="817"/>
      <c r="CF114" s="875">
        <v>8.3000000000000007</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20001</v>
      </c>
      <c r="DH115" s="780"/>
      <c r="DI115" s="780"/>
      <c r="DJ115" s="780"/>
      <c r="DK115" s="781"/>
      <c r="DL115" s="782">
        <v>20002</v>
      </c>
      <c r="DM115" s="780"/>
      <c r="DN115" s="780"/>
      <c r="DO115" s="780"/>
      <c r="DP115" s="781"/>
      <c r="DQ115" s="782">
        <v>20001</v>
      </c>
      <c r="DR115" s="780"/>
      <c r="DS115" s="780"/>
      <c r="DT115" s="780"/>
      <c r="DU115" s="781"/>
      <c r="DV115" s="824">
        <v>0.6</v>
      </c>
      <c r="DW115" s="825"/>
      <c r="DX115" s="825"/>
      <c r="DY115" s="825"/>
      <c r="DZ115" s="826"/>
    </row>
    <row r="116" spans="1:130" s="218"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1307085</v>
      </c>
      <c r="AB117" s="903"/>
      <c r="AC117" s="903"/>
      <c r="AD117" s="903"/>
      <c r="AE117" s="904"/>
      <c r="AF117" s="905">
        <v>1380786</v>
      </c>
      <c r="AG117" s="903"/>
      <c r="AH117" s="903"/>
      <c r="AI117" s="903"/>
      <c r="AJ117" s="904"/>
      <c r="AK117" s="905">
        <v>1423993</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295</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447</v>
      </c>
      <c r="BP119" s="878"/>
      <c r="BQ119" s="879">
        <v>13484085</v>
      </c>
      <c r="BR119" s="845"/>
      <c r="BS119" s="845"/>
      <c r="BT119" s="845"/>
      <c r="BU119" s="845"/>
      <c r="BV119" s="845">
        <v>12695106</v>
      </c>
      <c r="BW119" s="845"/>
      <c r="BX119" s="845"/>
      <c r="BY119" s="845"/>
      <c r="BZ119" s="845"/>
      <c r="CA119" s="845">
        <v>11707900</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3298852</v>
      </c>
      <c r="BR120" s="842"/>
      <c r="BS120" s="842"/>
      <c r="BT120" s="842"/>
      <c r="BU120" s="842"/>
      <c r="BV120" s="842">
        <v>3152259</v>
      </c>
      <c r="BW120" s="842"/>
      <c r="BX120" s="842"/>
      <c r="BY120" s="842"/>
      <c r="BZ120" s="842"/>
      <c r="CA120" s="842">
        <v>2968021</v>
      </c>
      <c r="CB120" s="842"/>
      <c r="CC120" s="842"/>
      <c r="CD120" s="842"/>
      <c r="CE120" s="842"/>
      <c r="CF120" s="866">
        <v>90.7</v>
      </c>
      <c r="CG120" s="867"/>
      <c r="CH120" s="867"/>
      <c r="CI120" s="867"/>
      <c r="CJ120" s="867"/>
      <c r="CK120" s="868" t="s">
        <v>451</v>
      </c>
      <c r="CL120" s="852"/>
      <c r="CM120" s="852"/>
      <c r="CN120" s="852"/>
      <c r="CO120" s="853"/>
      <c r="CP120" s="872" t="s">
        <v>400</v>
      </c>
      <c r="CQ120" s="873"/>
      <c r="CR120" s="873"/>
      <c r="CS120" s="873"/>
      <c r="CT120" s="873"/>
      <c r="CU120" s="873"/>
      <c r="CV120" s="873"/>
      <c r="CW120" s="873"/>
      <c r="CX120" s="873"/>
      <c r="CY120" s="873"/>
      <c r="CZ120" s="873"/>
      <c r="DA120" s="873"/>
      <c r="DB120" s="873"/>
      <c r="DC120" s="873"/>
      <c r="DD120" s="873"/>
      <c r="DE120" s="873"/>
      <c r="DF120" s="874"/>
      <c r="DG120" s="861">
        <v>1730467</v>
      </c>
      <c r="DH120" s="842"/>
      <c r="DI120" s="842"/>
      <c r="DJ120" s="842"/>
      <c r="DK120" s="842"/>
      <c r="DL120" s="842">
        <v>1563163</v>
      </c>
      <c r="DM120" s="842"/>
      <c r="DN120" s="842"/>
      <c r="DO120" s="842"/>
      <c r="DP120" s="842"/>
      <c r="DQ120" s="842">
        <v>1458348</v>
      </c>
      <c r="DR120" s="842"/>
      <c r="DS120" s="842"/>
      <c r="DT120" s="842"/>
      <c r="DU120" s="842"/>
      <c r="DV120" s="843">
        <v>44.6</v>
      </c>
      <c r="DW120" s="843"/>
      <c r="DX120" s="843"/>
      <c r="DY120" s="843"/>
      <c r="DZ120" s="844"/>
    </row>
    <row r="121" spans="1:130" s="218"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1409710</v>
      </c>
      <c r="DM121" s="817"/>
      <c r="DN121" s="817"/>
      <c r="DO121" s="817"/>
      <c r="DP121" s="817"/>
      <c r="DQ121" s="817">
        <v>1190182</v>
      </c>
      <c r="DR121" s="817"/>
      <c r="DS121" s="817"/>
      <c r="DT121" s="817"/>
      <c r="DU121" s="817"/>
      <c r="DV121" s="794">
        <v>36.4</v>
      </c>
      <c r="DW121" s="794"/>
      <c r="DX121" s="794"/>
      <c r="DY121" s="794"/>
      <c r="DZ121" s="795"/>
    </row>
    <row r="122" spans="1:130" s="218"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8620445</v>
      </c>
      <c r="BR122" s="845"/>
      <c r="BS122" s="845"/>
      <c r="BT122" s="845"/>
      <c r="BU122" s="845"/>
      <c r="BV122" s="845">
        <v>8183781</v>
      </c>
      <c r="BW122" s="845"/>
      <c r="BX122" s="845"/>
      <c r="BY122" s="845"/>
      <c r="BZ122" s="845"/>
      <c r="CA122" s="845">
        <v>7906070</v>
      </c>
      <c r="CB122" s="845"/>
      <c r="CC122" s="845"/>
      <c r="CD122" s="845"/>
      <c r="CE122" s="845"/>
      <c r="CF122" s="846">
        <v>241.6</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v>1211798</v>
      </c>
      <c r="DM122" s="817"/>
      <c r="DN122" s="817"/>
      <c r="DO122" s="817"/>
      <c r="DP122" s="817"/>
      <c r="DQ122" s="817">
        <v>1051056</v>
      </c>
      <c r="DR122" s="817"/>
      <c r="DS122" s="817"/>
      <c r="DT122" s="817"/>
      <c r="DU122" s="817"/>
      <c r="DV122" s="794">
        <v>32.1</v>
      </c>
      <c r="DW122" s="794"/>
      <c r="DX122" s="794"/>
      <c r="DY122" s="794"/>
      <c r="DZ122" s="795"/>
    </row>
    <row r="123" spans="1:130" s="218"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455</v>
      </c>
      <c r="BP123" s="878"/>
      <c r="BQ123" s="832">
        <v>11919297</v>
      </c>
      <c r="BR123" s="833"/>
      <c r="BS123" s="833"/>
      <c r="BT123" s="833"/>
      <c r="BU123" s="833"/>
      <c r="BV123" s="833">
        <v>11336040</v>
      </c>
      <c r="BW123" s="833"/>
      <c r="BX123" s="833"/>
      <c r="BY123" s="833"/>
      <c r="BZ123" s="833"/>
      <c r="CA123" s="833">
        <v>10874091</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v>412</v>
      </c>
      <c r="DM123" s="780"/>
      <c r="DN123" s="780"/>
      <c r="DO123" s="780"/>
      <c r="DP123" s="781"/>
      <c r="DQ123" s="782">
        <v>7193</v>
      </c>
      <c r="DR123" s="780"/>
      <c r="DS123" s="780"/>
      <c r="DT123" s="780"/>
      <c r="DU123" s="781"/>
      <c r="DV123" s="824">
        <v>0.2</v>
      </c>
      <c r="DW123" s="825"/>
      <c r="DX123" s="825"/>
      <c r="DY123" s="825"/>
      <c r="DZ123" s="826"/>
    </row>
    <row r="124" spans="1:130" s="218"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49.8</v>
      </c>
      <c r="BR124" s="831"/>
      <c r="BS124" s="831"/>
      <c r="BT124" s="831"/>
      <c r="BU124" s="831"/>
      <c r="BV124" s="831">
        <v>43.1</v>
      </c>
      <c r="BW124" s="831"/>
      <c r="BX124" s="831"/>
      <c r="BY124" s="831"/>
      <c r="BZ124" s="831"/>
      <c r="CA124" s="831">
        <v>25.4</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3027227</v>
      </c>
      <c r="DH124" s="764"/>
      <c r="DI124" s="764"/>
      <c r="DJ124" s="764"/>
      <c r="DK124" s="765"/>
      <c r="DL124" s="766">
        <v>4103</v>
      </c>
      <c r="DM124" s="764"/>
      <c r="DN124" s="764"/>
      <c r="DO124" s="764"/>
      <c r="DP124" s="765"/>
      <c r="DQ124" s="766">
        <v>6565</v>
      </c>
      <c r="DR124" s="764"/>
      <c r="DS124" s="764"/>
      <c r="DT124" s="764"/>
      <c r="DU124" s="765"/>
      <c r="DV124" s="848">
        <v>0.2</v>
      </c>
      <c r="DW124" s="849"/>
      <c r="DX124" s="849"/>
      <c r="DY124" s="849"/>
      <c r="DZ124" s="850"/>
    </row>
    <row r="125" spans="1:130" s="218"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379</v>
      </c>
      <c r="AB128" s="801"/>
      <c r="AC128" s="801"/>
      <c r="AD128" s="801"/>
      <c r="AE128" s="802"/>
      <c r="AF128" s="803">
        <v>92</v>
      </c>
      <c r="AG128" s="801"/>
      <c r="AH128" s="801"/>
      <c r="AI128" s="801"/>
      <c r="AJ128" s="802"/>
      <c r="AK128" s="803">
        <v>92</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4026400</v>
      </c>
      <c r="AB129" s="780"/>
      <c r="AC129" s="780"/>
      <c r="AD129" s="780"/>
      <c r="AE129" s="781"/>
      <c r="AF129" s="782">
        <v>4063746</v>
      </c>
      <c r="AG129" s="780"/>
      <c r="AH129" s="780"/>
      <c r="AI129" s="780"/>
      <c r="AJ129" s="781"/>
      <c r="AK129" s="782">
        <v>4187975</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887182</v>
      </c>
      <c r="AB130" s="780"/>
      <c r="AC130" s="780"/>
      <c r="AD130" s="780"/>
      <c r="AE130" s="781"/>
      <c r="AF130" s="782">
        <v>910963</v>
      </c>
      <c r="AG130" s="780"/>
      <c r="AH130" s="780"/>
      <c r="AI130" s="780"/>
      <c r="AJ130" s="781"/>
      <c r="AK130" s="782">
        <v>916258</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14.5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3139218</v>
      </c>
      <c r="AB131" s="764"/>
      <c r="AC131" s="764"/>
      <c r="AD131" s="764"/>
      <c r="AE131" s="765"/>
      <c r="AF131" s="766">
        <v>3152783</v>
      </c>
      <c r="AG131" s="764"/>
      <c r="AH131" s="764"/>
      <c r="AI131" s="764"/>
      <c r="AJ131" s="765"/>
      <c r="AK131" s="766">
        <v>3271717</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25.4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13.36396517</v>
      </c>
      <c r="AB132" s="745"/>
      <c r="AC132" s="745"/>
      <c r="AD132" s="745"/>
      <c r="AE132" s="746"/>
      <c r="AF132" s="747">
        <v>14.89893215</v>
      </c>
      <c r="AG132" s="745"/>
      <c r="AH132" s="745"/>
      <c r="AI132" s="745"/>
      <c r="AJ132" s="746"/>
      <c r="AK132" s="747">
        <v>15.516103620000001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12.2</v>
      </c>
      <c r="AB133" s="724"/>
      <c r="AC133" s="724"/>
      <c r="AD133" s="724"/>
      <c r="AE133" s="725"/>
      <c r="AF133" s="723">
        <v>13.5</v>
      </c>
      <c r="AG133" s="724"/>
      <c r="AH133" s="724"/>
      <c r="AI133" s="724"/>
      <c r="AJ133" s="725"/>
      <c r="AK133" s="723">
        <v>14.5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8fCiP9KJjPbw2Y1u7MuNcIJIFtJacx8e3O359Z27khP81dZemiXhPIkL8w2EnDryeebyWbUccBts94UBK+TRQ==" saltValue="2F/v7XuZJjFZBgeEeuqH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7"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878HBQc6wwpnUkqxSdoYYgMWq+t5Bh7d6WGQIQPdWfdDPjXvIRDvLrfR1pqnEWtvZ/CJxNcYLF7Sv6GGPAvrw==" saltValue="SBVgPjkPKp3kfSZU6tHW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08" zoomScaleNormal="108"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vQm6inuQRkXL5tGi9uZE2x3oWw6CyTsFx+elpXZhz/eYXswwMg4llQpxgmropqLogdmC6iJY6kiNaRodLb/cw==" saltValue="/GrbYqWxC6IpWPijCU2h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1248053</v>
      </c>
      <c r="AP9" s="269">
        <v>203631</v>
      </c>
      <c r="AQ9" s="270">
        <v>154424</v>
      </c>
      <c r="AR9" s="271">
        <v>31.9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111264</v>
      </c>
      <c r="AP10" s="272">
        <v>18154</v>
      </c>
      <c r="AQ10" s="273">
        <v>18194</v>
      </c>
      <c r="AR10" s="274">
        <v>-0.2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13702</v>
      </c>
      <c r="AP11" s="272">
        <v>2236</v>
      </c>
      <c r="AQ11" s="273">
        <v>1285</v>
      </c>
      <c r="AR11" s="274">
        <v>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t="s">
        <v>493</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32556</v>
      </c>
      <c r="AP13" s="272">
        <v>5312</v>
      </c>
      <c r="AQ13" s="273">
        <v>5735</v>
      </c>
      <c r="AR13" s="274">
        <v>-7.4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57082</v>
      </c>
      <c r="AP14" s="272">
        <v>9313</v>
      </c>
      <c r="AQ14" s="273">
        <v>2950</v>
      </c>
      <c r="AR14" s="274">
        <v>215.7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-61080</v>
      </c>
      <c r="AP15" s="272">
        <v>-9966</v>
      </c>
      <c r="AQ15" s="273">
        <v>-9110</v>
      </c>
      <c r="AR15" s="274">
        <v>9.4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1401577</v>
      </c>
      <c r="AP16" s="272">
        <v>228680</v>
      </c>
      <c r="AQ16" s="273">
        <v>173477</v>
      </c>
      <c r="AR16" s="274">
        <v>31.8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21.37</v>
      </c>
      <c r="AP21" s="286">
        <v>14.28</v>
      </c>
      <c r="AQ21" s="287">
        <v>7.09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94.7</v>
      </c>
      <c r="AP22" s="291">
        <v>96</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851152</v>
      </c>
      <c r="AP32" s="300">
        <v>138873</v>
      </c>
      <c r="AQ32" s="301">
        <v>83140</v>
      </c>
      <c r="AR32" s="302">
        <v>67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t="s">
        <v>493</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562568</v>
      </c>
      <c r="AP35" s="300">
        <v>91788</v>
      </c>
      <c r="AQ35" s="301">
        <v>26106</v>
      </c>
      <c r="AR35" s="302">
        <v>251.6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10273</v>
      </c>
      <c r="AP36" s="300">
        <v>1676</v>
      </c>
      <c r="AQ36" s="301">
        <v>4689</v>
      </c>
      <c r="AR36" s="302">
        <v>-64.3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t="s">
        <v>493</v>
      </c>
      <c r="AP37" s="300" t="s">
        <v>493</v>
      </c>
      <c r="AQ37" s="301">
        <v>554</v>
      </c>
      <c r="AR37" s="302" t="s">
        <v>493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t="s">
        <v>493</v>
      </c>
      <c r="AP38" s="303" t="s">
        <v>493</v>
      </c>
      <c r="AQ38" s="304">
        <v>7</v>
      </c>
      <c r="AR38" s="292" t="s">
        <v>493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-92</v>
      </c>
      <c r="AP39" s="300">
        <v>-15</v>
      </c>
      <c r="AQ39" s="301">
        <v>-2038</v>
      </c>
      <c r="AR39" s="302">
        <v>-99.3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-916258</v>
      </c>
      <c r="AP40" s="300">
        <v>-149496</v>
      </c>
      <c r="AQ40" s="301">
        <v>-74354</v>
      </c>
      <c r="AR40" s="302">
        <v>101.1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507643</v>
      </c>
      <c r="AP41" s="300">
        <v>82826</v>
      </c>
      <c r="AQ41" s="301">
        <v>38106</v>
      </c>
      <c r="AR41" s="302">
        <v>117.4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1226111</v>
      </c>
      <c r="AN51" s="322">
        <v>182294</v>
      </c>
      <c r="AO51" s="323">
        <v>29.6</v>
      </c>
      <c r="AP51" s="324">
        <v>126525</v>
      </c>
      <c r="AQ51" s="325">
        <v>0.2</v>
      </c>
      <c r="AR51" s="326">
        <v>29.4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506168</v>
      </c>
      <c r="AN52" s="330">
        <v>75255</v>
      </c>
      <c r="AO52" s="331">
        <v>29.6</v>
      </c>
      <c r="AP52" s="332">
        <v>67052</v>
      </c>
      <c r="AQ52" s="333">
        <v>18.100000000000001</v>
      </c>
      <c r="AR52" s="334">
        <v>11.5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743126</v>
      </c>
      <c r="AN53" s="322">
        <v>113075</v>
      </c>
      <c r="AO53" s="323">
        <v>-38</v>
      </c>
      <c r="AP53" s="324">
        <v>122054</v>
      </c>
      <c r="AQ53" s="325">
        <v>-3.5</v>
      </c>
      <c r="AR53" s="326">
        <v>-34.5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287038</v>
      </c>
      <c r="AN54" s="330">
        <v>43676</v>
      </c>
      <c r="AO54" s="331">
        <v>-42</v>
      </c>
      <c r="AP54" s="332">
        <v>68298</v>
      </c>
      <c r="AQ54" s="333">
        <v>1.9</v>
      </c>
      <c r="AR54" s="334">
        <v>-43.9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813344</v>
      </c>
      <c r="AN55" s="322">
        <v>126689</v>
      </c>
      <c r="AO55" s="323">
        <v>12</v>
      </c>
      <c r="AP55" s="324">
        <v>111644</v>
      </c>
      <c r="AQ55" s="325">
        <v>-8.5</v>
      </c>
      <c r="AR55" s="326">
        <v>20.5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250163</v>
      </c>
      <c r="AN56" s="330">
        <v>38966</v>
      </c>
      <c r="AO56" s="331">
        <v>-10.8</v>
      </c>
      <c r="AP56" s="332">
        <v>66606</v>
      </c>
      <c r="AQ56" s="333">
        <v>-2.5</v>
      </c>
      <c r="AR56" s="334">
        <v>-8.3000000000000007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961177</v>
      </c>
      <c r="AN57" s="322">
        <v>153616</v>
      </c>
      <c r="AO57" s="323">
        <v>21.3</v>
      </c>
      <c r="AP57" s="324">
        <v>127917</v>
      </c>
      <c r="AQ57" s="325">
        <v>14.6</v>
      </c>
      <c r="AR57" s="326">
        <v>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408961</v>
      </c>
      <c r="AN58" s="330">
        <v>65361</v>
      </c>
      <c r="AO58" s="331">
        <v>67.7</v>
      </c>
      <c r="AP58" s="332">
        <v>69746</v>
      </c>
      <c r="AQ58" s="333">
        <v>4.7</v>
      </c>
      <c r="AR58" s="334">
        <v>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716649</v>
      </c>
      <c r="AN59" s="322">
        <v>116928</v>
      </c>
      <c r="AO59" s="323">
        <v>-23.9</v>
      </c>
      <c r="AP59" s="324">
        <v>135931</v>
      </c>
      <c r="AQ59" s="325">
        <v>6.3</v>
      </c>
      <c r="AR59" s="326">
        <v>-30.2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204787</v>
      </c>
      <c r="AN60" s="330">
        <v>33413</v>
      </c>
      <c r="AO60" s="331">
        <v>-48.9</v>
      </c>
      <c r="AP60" s="332">
        <v>75320</v>
      </c>
      <c r="AQ60" s="333">
        <v>8</v>
      </c>
      <c r="AR60" s="334">
        <v>-56.9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892081</v>
      </c>
      <c r="AN61" s="337">
        <v>138520</v>
      </c>
      <c r="AO61" s="338">
        <v>0.2</v>
      </c>
      <c r="AP61" s="339">
        <v>124814</v>
      </c>
      <c r="AQ61" s="340">
        <v>1.8</v>
      </c>
      <c r="AR61" s="326">
        <v>-1.6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331423</v>
      </c>
      <c r="AN62" s="330">
        <v>51334</v>
      </c>
      <c r="AO62" s="331">
        <v>-0.9</v>
      </c>
      <c r="AP62" s="332">
        <v>69404</v>
      </c>
      <c r="AQ62" s="333">
        <v>6</v>
      </c>
      <c r="AR62" s="334">
        <v>-6.9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43K3vLS3uOnyLI7uuvaRs6oxZBDAg9aRGcmeJs6fNjoJ+w5VvkYC7Rj4pv2oedes4IO6MUAvTjzbCwr9p13mw==" saltValue="FFuJ+A400JEqypot6Frl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fDKDiLUWhrsvUYOCMJPnwIBG1aoaY9HtVVXkHNgrCus2ZANly7bLhBHsyfnnd8YFjoQfn1WTUwpwxjoV5EHeEA==" saltValue="7YZgCgnU1tDzZO0+8AcZ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ynpPZ/vcTGLo3N2tnIz4FweLss+/rc4cCJvtHiCqILPjeAQB8WI7vgnM4YMB4CikC6vqawJb3sS1CKyjzZmqnA==" saltValue="j5f3rw5uUd0AGOVMOHdS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37.35</v>
      </c>
      <c r="G47" s="12">
        <v>43.37</v>
      </c>
      <c r="H47" s="12">
        <v>48.18</v>
      </c>
      <c r="I47" s="12">
        <v>47.78</v>
      </c>
      <c r="J47" s="13">
        <v>44.07</v>
      </c>
    </row>
    <row r="48" spans="2:10" ht="57.75" customHeight="1" x14ac:dyDescent="0.15">
      <c r="B48" s="14"/>
      <c r="C48" s="1141" t="s">
        <v>4</v>
      </c>
      <c r="D48" s="1141"/>
      <c r="E48" s="1142"/>
      <c r="F48" s="15">
        <v>4.63</v>
      </c>
      <c r="G48" s="16">
        <v>3.24</v>
      </c>
      <c r="H48" s="16">
        <v>3.32</v>
      </c>
      <c r="I48" s="16">
        <v>1.06</v>
      </c>
      <c r="J48" s="17">
        <v>0.28000000000000003</v>
      </c>
    </row>
    <row r="49" spans="2:10" ht="57.75" customHeight="1" thickBot="1" x14ac:dyDescent="0.2">
      <c r="B49" s="18"/>
      <c r="C49" s="1143" t="s">
        <v>5</v>
      </c>
      <c r="D49" s="1143"/>
      <c r="E49" s="1144"/>
      <c r="F49" s="19">
        <v>0.75</v>
      </c>
      <c r="G49" s="20">
        <v>7.52</v>
      </c>
      <c r="H49" s="20">
        <v>4.3</v>
      </c>
      <c r="I49" s="20" t="s">
        <v>536</v>
      </c>
      <c r="J49" s="21" t="s">
        <v>537</v>
      </c>
    </row>
    <row r="50" spans="2:10" x14ac:dyDescent="0.15"/>
  </sheetData>
  <sheetProtection algorithmName="SHA-512" hashValue="WID5v8Rjwtvoho6oCfSiO/b5JEa/bqRNZw57bnt1eLE1KOGR1xLbTlymkEZo2wgCMRZQsSqAb/GZWxNiij8N2A==" saltValue="8qR+7hbSlSi/c6IkvBDx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岡本 康誠</cp:lastModifiedBy>
  <dcterms:created xsi:type="dcterms:W3CDTF">2026-02-26T10:05:04Z</dcterms:created>
  <dcterms:modified xsi:type="dcterms:W3CDTF">2026-03-16T01:24:37Z</dcterms:modified>
  <cp:category/>
</cp:coreProperties>
</file>