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V:\⑪予算・決算の回答・報告\10財政状況資料集\R7\20260303_【依頼：3月16日（月）正午締切】令和６年度財政状況資料集の作成・公表について（依頼）\"/>
    </mc:Choice>
  </mc:AlternateContent>
  <xr:revisionPtr revIDLastSave="0" documentId="13_ncr:1_{D4CD3BB1-2C85-4AC2-982E-3E437EC7D6B1}"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BE35" i="10"/>
  <c r="CO34" i="10"/>
  <c r="CO35" i="10" s="1"/>
  <c r="CO36" i="10" s="1"/>
  <c r="BW34" i="10"/>
  <c r="BW35" i="10" s="1"/>
  <c r="BW36" i="10" s="1"/>
  <c r="BW37" i="10" s="1"/>
  <c r="BW38" i="10" s="1"/>
  <c r="BW39" i="10" s="1"/>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<sst xmlns="http://schemas.openxmlformats.org/spreadsheetml/2006/main" count="1100" uniqueCount="564">
  <si>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</si>
  <si>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</si>
  <si>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</si>
  <si>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</si>
  <si>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</si>
  <si>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</si>
  <si>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</si>
  <si>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</si>
  <si>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</si>
  <si>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</si>
  <si>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</si>
  <si>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</si>
  <si>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</si>
  <si>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</si>
  <si>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</si>
  <si>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</si>
  <si>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</si>
  <si>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</si>
  <si>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</si>
  <si>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</si>
  <si>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</si>
  <si>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</si>
  <si>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</si>
  <si>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</si>
  <si>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</si>
  <si>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</si>
  <si>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</si>
  <si>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</si>
  <si>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</si>
  <si>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</si>
  <si>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</si>
  <si>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</si>
  <si>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</si>
  <si>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</si>
  <si>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</si>
  <si>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</si>
  <si>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</si>
  <si>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</si>
  <si>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</si>
  <si>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</si>
  <si>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</si>
  <si>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</si>
  <si>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</si>
  <si>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</si>
  <si>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</si>
  <si>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</si>
  <si>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</si>
  <si>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</si>
  <si>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</si>
  <si>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</si>
  <si>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</si>
  <si>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</si>
  <si>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</si>
  <si>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</si>
  <si>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</si>
  <si>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</si>
  <si>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</si>
  <si>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</si>
  <si>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</si>
  <si>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</si>
  <si>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</si>
  <si>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</si>
  <si>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</si>
  <si>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</si>
  <si>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</si>
  <si>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</si>
  <si>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</si>
  <si>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</si>
  <si>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</si>
  <si>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</si>
  <si>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</si>
  <si>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</si>
  <si>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</si>
  <si>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</si>
  <si>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</si>
  <si>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</si>
  <si>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</si>
  <si>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</si>
  <si>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</si>
  <si>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</si>
  <si>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</si>
  <si>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</si>
  <si>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</si>
  <si>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</si>
  <si>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</si>
  <si>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</si>
  <si>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</si>
  <si>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</si>
  <si>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</si>
  <si>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</si>
  <si>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</si>
  <si>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</si>
  <si>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</si>
  <si>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</si>
  <si>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湯梨浜町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</si>
  <si>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</si>
  <si>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</si>
  <si>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</si>
  <si>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</si>
  <si>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</si>
  <si>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</si>
  <si>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</si>
  <si>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</si>
  <si>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</si>
  <si>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</si>
  <si>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</si>
  <si>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</si>
  <si>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</si>
  <si>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</si>
  <si>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</si>
  <si>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</si>
  <si>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</si>
  <si>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</si>
  <si>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</si>
  <si>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</si>
  <si>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</si>
  <si>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</si>
  <si>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</si>
  <si>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</si>
  <si>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</si>
  <si>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</si>
  <si>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</si>
  <si>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</si>
  <si>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</si>
  <si>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</si>
  <si>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</si>
  <si>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</si>
  <si>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</si>
  <si>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</si>
  <si>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</si>
  <si>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</si>
  <si>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</si>
  <si>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</si>
  <si>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</si>
  <si>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</si>
  <si>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</si>
  <si>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</si>
  <si>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</si>
  <si>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</si>
  <si>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</si>
  <si>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</si>
  <si>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</si>
  <si>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</si>
  <si>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</si>
  <si>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</si>
  <si>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</si>
  <si>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</si>
  <si>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</si>
  <si>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</si>
  <si>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</si>
  <si>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</si>
  <si>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</si>
  <si>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</si>
  <si>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</si>
  <si>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</si>
  <si>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</si>
  <si>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</si>
  <si>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</si>
  <si>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</si>
  <si>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</si>
  <si>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</si>
  <si>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</si>
  <si>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</si>
  <si>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</si>
  <si>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</si>
  <si>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</si>
  <si>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</si>
  <si>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</si>
  <si>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</si>
  <si>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</si>
  <si>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</si>
  <si>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</si>
  <si>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</si>
  <si>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</si>
  <si>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</si>
  <si>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</si>
  <si>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</si>
  <si>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</si>
  <si>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</si>
  <si>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</si>
  <si>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</si>
  <si>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</si>
  <si>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</si>
  <si>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</si>
  <si>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</si>
  <si>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</si>
  <si>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</si>
  <si>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</si>
  <si>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</si>
  <si>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</si>
  <si>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</si>
  <si>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</si>
  <si>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</si>
  <si>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</si>
  <si>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</si>
  <si>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</si>
  <si>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</si>
  <si>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</si>
  <si>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</si>
  <si>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</si>
  <si>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</si>
  <si>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</si>
  <si>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</si>
  <si>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鳥取県湯梨浜町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</si>
  <si>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</si>
  <si>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</si>
  <si>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</si>
  <si>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</si>
  <si>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</si>
  <si>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</si>
  <si>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</si>
  <si>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</si>
  <si>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</si>
  <si>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</si>
  <si>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</si>
  <si>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</si>
  <si>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</si>
  <si>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</si>
  <si>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</si>
  <si>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</si>
  <si>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</si>
  <si>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</si>
  <si>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</si>
  <si>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</si>
  <si>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</si>
  <si>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</si>
  <si>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</si>
  <si>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</si>
  <si>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</si>
  <si>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</si>
  <si>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</si>
  <si>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</si>
  <si>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</si>
  <si>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</si>
  <si>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</si>
  <si>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</si>
  <si>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</si>
  <si>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</si>
  <si>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</si>
  <si>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</si>
  <si>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</si>
  <si>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</si>
  <si>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</si>
  <si>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</si>
  <si>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</si>
  <si>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</si>
  <si>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</si>
  <si>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</si>
  <si>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</si>
  <si>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</si>
  <si>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</si>
  <si>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</si>
  <si>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</si>
  <si>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</si>
  <si>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</si>
  <si>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</si>
  <si>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</si>
  <si>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</si>
  <si>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</si>
  <si>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</si>
  <si>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</si>
  <si>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</si>
  <si>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</si>
  <si>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</si>
  <si>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</si>
  <si>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</si>
  <si>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</si>
  <si>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</si>
  <si>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</si>
  <si>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</si>
  <si>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</si>
  <si>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</si>
  <si>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</si>
  <si>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</si>
  <si>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</si>
  <si>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</si>
  <si>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</si>
  <si>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</si>
  <si>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</si>
  <si>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</si>
  <si>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</si>
  <si>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</si>
  <si>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</si>
  <si>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</si>
  <si>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</si>
  <si>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</si>
  <si>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</si>
  <si>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</si>
  <si>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</si>
  <si>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</si>
  <si>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</si>
  <si>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</si>
  <si>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</si>
  <si>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</si>
  <si>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</si>
  <si>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</si>
  <si>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</si>
  <si>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</si>
  <si>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</si>
  <si>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</si>
  <si>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</si>
  <si>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</si>
  <si>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</si>
  <si>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</si>
  <si>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</si>
  <si>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</si>
  <si>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</si>
  <si>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</si>
  <si>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</si>
  <si>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</si>
  <si>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</si>
  <si>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</si>
  <si>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</si>
  <si>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</si>
  <si>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</si>
  <si>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</si>
  <si>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</si>
  <si>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</si>
  <si>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</si>
  <si>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</si>
  <si>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</si>
  <si>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</si>
  <si>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</si>
  <si>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</si>
  <si>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</si>
  <si>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</si>
  <si>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</si>
  <si>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</si>
  <si>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</si>
  <si>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</si>
  <si>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</si>
  <si>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</si>
  <si>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</si>
  <si>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</si>
  <si>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</si>
  <si>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</si>
  <si>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</si>
  <si>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</si>
  <si>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</si>
  <si>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</si>
  <si>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</si>
  <si>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</si>
  <si>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</si>
  <si>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</si>
  <si>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</si>
  <si>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</si>
  <si>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</si>
  <si>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</si>
  <si>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</si>
  <si>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</si>
  <si>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</si>
  <si>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</si>
  <si>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</si>
  <si>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</si>
  <si>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鳥取県湯梨浜町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</si>
  <si>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</si>
  <si>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</si>
  <si>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</si>
  <si>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</si>
  <si>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</si>
  <si>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</si>
  <si>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</si>
  <si>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</si>
  <si>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</si>
  <si>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</si>
  <si>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</si>
  <si>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</si>
  <si>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</si>
  <si>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</si>
  <si>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</si>
  <si>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</si>
  <si>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</si>
  <si>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</si>
  <si>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</si>
  <si>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</si>
  <si>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</si>
  <si>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高齢者及び障がい者住宅整備資金貸付事業特別会計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</si>
  <si>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</si>
  <si>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</si>
  <si>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</si>
  <si>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</si>
  <si>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</si>
  <si>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</si>
  <si>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</si>
  <si>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</si>
  <si>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</si>
  <si>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</si>
  <si>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</si>
  <si>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</si>
  <si>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</si>
  <si>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</si>
  <si>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</si>
  <si>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t>
    <phoneticPr fontId="5"/>
  </si>
  <si>
    <t>国民宿舎事業特別会計</t>
    <phoneticPr fontId="5"/>
  </si>
  <si>
    <t>法適用企業</t>
    <phoneticPr fontId="5"/>
  </si>
  <si>
    <t>水道事業会計</t>
    <phoneticPr fontId="5"/>
  </si>
  <si>
    <t>下水道事業会計</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</si>
  <si>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</si>
  <si>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</si>
  <si>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</si>
  <si>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</si>
  <si>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</si>
  <si>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</si>
  <si>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</si>
  <si>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</si>
  <si>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</si>
  <si>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</si>
  <si>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</si>
  <si>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</si>
  <si>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</si>
  <si>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</si>
  <si>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</si>
  <si>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</si>
  <si>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</si>
  <si>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</si>
  <si>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</si>
  <si>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</si>
  <si>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</si>
  <si>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</si>
  <si>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</si>
  <si>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</si>
  <si>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</si>
  <si>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</si>
  <si>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</si>
  <si>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</si>
  <si>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</si>
  <si>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</si>
  <si>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</si>
  <si>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</si>
  <si>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</si>
  <si>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</si>
  <si>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</si>
  <si>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</si>
  <si>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</si>
  <si>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</si>
  <si>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</si>
  <si>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</si>
  <si>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</si>
  <si>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</si>
  <si>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</si>
  <si>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</si>
  <si>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</si>
  <si>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</si>
  <si>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</si>
  <si>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</si>
  <si>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</si>
  <si>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</si>
  <si>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</si>
  <si>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</si>
  <si>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</si>
  <si>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</si>
  <si>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</si>
  <si>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</si>
  <si>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</si>
  <si>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</si>
  <si>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</si>
  <si>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</si>
  <si>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</si>
  <si>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</si>
  <si>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</si>
  <si>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</si>
  <si>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</si>
  <si>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</si>
  <si>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</si>
  <si>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</si>
  <si>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</si>
  <si>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</si>
  <si>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</si>
  <si>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</si>
  <si>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</si>
  <si>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</si>
  <si>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</si>
  <si>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</si>
  <si>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</si>
  <si>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</si>
  <si>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</si>
  <si>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</si>
  <si>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</si>
  <si>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</si>
  <si>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</si>
  <si>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</si>
  <si>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</si>
  <si>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</si>
  <si>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</si>
  <si>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</si>
  <si>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</si>
  <si>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</si>
  <si>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</si>
  <si>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</si>
  <si>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</si>
  <si>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</si>
  <si>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</si>
  <si>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</si>
  <si>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</si>
  <si>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</si>
  <si>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</si>
  <si>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</si>
  <si>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</si>
  <si>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</si>
  <si>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</si>
  <si>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</si>
  <si>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</si>
  <si>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</si>
  <si>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</si>
  <si>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</si>
  <si>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</si>
  <si>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</si>
  <si>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</si>
  <si>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</si>
  <si>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</si>
  <si>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</si>
  <si>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</si>
  <si>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</si>
  <si>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</si>
  <si>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</si>
  <si>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</si>
  <si>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</si>
  <si>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</si>
  <si>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</si>
  <si>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</si>
  <si>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</si>
  <si>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</si>
  <si>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</si>
  <si>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</si>
  <si>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</si>
  <si>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</si>
  <si>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</si>
  <si>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</si>
  <si>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</si>
  <si>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</si>
  <si>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</si>
  <si>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</si>
  <si>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</si>
  <si>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</si>
  <si>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</si>
  <si>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</si>
  <si>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介護保険特別会計</t>
  </si>
  <si>
    <t>下水道事業会計</t>
  </si>
  <si>
    <t>国民健康保険事業特別会計</t>
  </si>
  <si>
    <t>温泉事業特別会計</t>
  </si>
  <si>
    <t>後期高齢者医療特別会計</t>
  </si>
  <si>
    <t>住宅新築資金等貸付事業特別会計</t>
  </si>
  <si>
    <t>その他会計（赤字）</t>
  </si>
  <si>
    <t>その他会計（黒字）</t>
  </si>
  <si>
    <t>R02</t>
    <phoneticPr fontId="5"/>
  </si>
  <si>
    <t>R03</t>
    <phoneticPr fontId="5"/>
  </si>
  <si>
    <t>R04</t>
    <phoneticPr fontId="5"/>
  </si>
  <si>
    <t>R05</t>
    <phoneticPr fontId="5"/>
  </si>
  <si>
    <t>R06</t>
    <phoneticPr fontId="5"/>
  </si>
  <si>
    <t>ふるさと振興まちづくり基金</t>
    <phoneticPr fontId="2"/>
  </si>
  <si>
    <t>定住促進住宅整備基金</t>
    <phoneticPr fontId="2"/>
  </si>
  <si>
    <t>ふるさと湯梨浜応援基金</t>
    <phoneticPr fontId="2"/>
  </si>
  <si>
    <t>公共施設等建設基金</t>
    <phoneticPr fontId="2"/>
  </si>
  <si>
    <t>ふるさと農村活性化基金</t>
    <phoneticPr fontId="2"/>
  </si>
  <si>
    <t>-</t>
    <phoneticPr fontId="2"/>
  </si>
  <si>
    <t>鳥取県町村総合事務組合</t>
  </si>
  <si>
    <t>鳥取中部ふるさと広域連合</t>
  </si>
  <si>
    <t>鳥取県後期高齢者医療広域連合</t>
  </si>
  <si>
    <t>一般会計</t>
    <rPh sb="0" eb="4">
      <t>イッパンカイケイ</t>
    </rPh>
    <phoneticPr fontId="2"/>
  </si>
  <si>
    <t>中部ふるさと市町村圏振興事業特別会計</t>
  </si>
  <si>
    <t>交通災害共済事業特別会計</t>
  </si>
  <si>
    <t>湯梨浜町土地開発公社</t>
    <rPh sb="0" eb="10">
      <t>ユリハマチョウトチカイハツコウシャ</t>
    </rPh>
    <phoneticPr fontId="10"/>
  </si>
  <si>
    <t>一般財団法人ゆりはま温泉公社</t>
    <rPh sb="0" eb="6">
      <t>イッパンザイダンホウジン</t>
    </rPh>
    <rPh sb="10" eb="14">
      <t>オンセンコウシャ</t>
    </rPh>
    <phoneticPr fontId="10"/>
  </si>
  <si>
    <t>鳥取中央有線放送株式会社</t>
    <rPh sb="0" eb="8">
      <t>トットリチュウオウユウセンホウソウ</t>
    </rPh>
    <rPh sb="8" eb="12">
      <t>カブシキカイシャ</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</si>
</sst>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5781-4799-9ACD-0E028DDB48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112795</c:v>
                </c:pt>
                <c:pt idx="1">
                  <c:v>66922</c:v>
                </c:pt>
                <c:pt idx="2">
                  <c:v>75582</c:v>
                </c:pt>
                <c:pt idx="3">
                  <c:v>102788</c:v>
                </c:pt>
                <c:pt idx="4">
                  <c:v>119890</c:v>
                </c:pt>
              </c:numCache>
            </c:numRef>
          </c:val>
          <c:smooth val="0"/>
          <c:extLst>
            <c:ext xmlns:c16="http://schemas.microsoft.com/office/drawing/2014/chart" uri="{C3380CC4-5D6E-409C-BE32-E72D297353CC}">
              <c16:uniqueId val="{00000001-5781-4799-9ACD-0E028DDB48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4.3600000000000003</c:v>
                </c:pt>
                <c:pt idx="1">
                  <c:v>4.8099999999999996</c:v>
                </c:pt>
                <c:pt idx="2">
                  <c:v>5.15</c:v>
                </c:pt>
                <c:pt idx="3">
                  <c:v>3.99</c:v>
                </c:pt>
                <c:pt idx="4">
                  <c:v>4.34</c:v>
                </c:pt>
              </c:numCache>
            </c:numRef>
          </c:val>
          <c:extLst>
            <c:ext xmlns:c16="http://schemas.microsoft.com/office/drawing/2014/chart" uri="{C3380CC4-5D6E-409C-BE32-E72D297353CC}">
              <c16:uniqueId val="{00000000-ECBB-4320-9BD8-ED8E0A1267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38.72</c:v>
                </c:pt>
                <c:pt idx="1">
                  <c:v>37.49</c:v>
                </c:pt>
                <c:pt idx="2">
                  <c:v>38.15</c:v>
                </c:pt>
                <c:pt idx="3">
                  <c:v>38.31</c:v>
                </c:pt>
                <c:pt idx="4">
                  <c:v>35.85</c:v>
                </c:pt>
              </c:numCache>
            </c:numRef>
          </c:val>
          <c:extLst>
            <c:ext xmlns:c16="http://schemas.microsoft.com/office/drawing/2014/chart" uri="{C3380CC4-5D6E-409C-BE32-E72D297353CC}">
              <c16:uniqueId val="{00000001-ECBB-4320-9BD8-ED8E0A1267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6.5</c:v>
                </c:pt>
                <c:pt idx="1">
                  <c:v>4.58</c:v>
                </c:pt>
                <c:pt idx="2">
                  <c:v>3.91</c:v>
                </c:pt>
                <c:pt idx="3">
                  <c:v>3.17</c:v>
                </c:pt>
                <c:pt idx="4">
                  <c:v>1.79</c:v>
                </c:pt>
              </c:numCache>
            </c:numRef>
          </c:val>
          <c:smooth val="0"/>
          <c:extLst>
            <c:ext xmlns:c16="http://schemas.microsoft.com/office/drawing/2014/chart" uri="{C3380CC4-5D6E-409C-BE32-E72D297353CC}">
              <c16:uniqueId val="{00000002-ECBB-4320-9BD8-ED8E0A1267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1.89</c:v>
                </c:pt>
                <c:pt idx="4">
                  <c:v>#N/A</c:v>
                </c:pt>
                <c:pt idx="5">
                  <c:v>0</c:v>
                </c:pt>
                <c:pt idx="6">
                  <c:v>#N/A</c:v>
                </c:pt>
                <c:pt idx="7">
                  <c:v>0</c:v>
                </c:pt>
                <c:pt idx="8">
                  <c:v>#N/A</c:v>
                </c:pt>
                <c:pt idx="9">
                  <c:v>0</c:v>
                </c:pt>
              </c:numCache>
            </c:numRef>
          </c:val>
          <c:extLst>
            <c:ext xmlns:c16="http://schemas.microsoft.com/office/drawing/2014/chart" uri="{C3380CC4-5D6E-409C-BE32-E72D297353CC}">
              <c16:uniqueId val="{00000000-FBB5-4D4E-AA2C-E9241CA938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B5-4D4E-AA2C-E9241CA93860}"/>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BB5-4D4E-AA2C-E9241CA9386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BB5-4D4E-AA2C-E9241CA93860}"/>
            </c:ext>
          </c:extLst>
        </c:ser>
        <c:ser>
          <c:idx val="4"/>
          <c:order val="4"/>
          <c:tx>
            <c:strRef>
              <c:f>データシート!$A$31</c:f>
              <c:strCache>
                <c:ptCount val="1"/>
                <c:pt idx="0">
                  <c:v>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4-FBB5-4D4E-AA2C-E9241CA9386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0.36</c:v>
                </c:pt>
                <c:pt idx="4">
                  <c:v>#N/A</c:v>
                </c:pt>
                <c:pt idx="5">
                  <c:v>0.39</c:v>
                </c:pt>
                <c:pt idx="6">
                  <c:v>#N/A</c:v>
                </c:pt>
                <c:pt idx="7">
                  <c:v>0.11</c:v>
                </c:pt>
                <c:pt idx="8">
                  <c:v>#N/A</c:v>
                </c:pt>
                <c:pt idx="9">
                  <c:v>0.22</c:v>
                </c:pt>
              </c:numCache>
            </c:numRef>
          </c:val>
          <c:extLst>
            <c:ext xmlns:c16="http://schemas.microsoft.com/office/drawing/2014/chart" uri="{C3380CC4-5D6E-409C-BE32-E72D297353CC}">
              <c16:uniqueId val="{00000005-FBB5-4D4E-AA2C-E9241CA9386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#N/A</c:v>
                </c:pt>
                <c:pt idx="5">
                  <c:v>0.85</c:v>
                </c:pt>
                <c:pt idx="6">
                  <c:v>#N/A</c:v>
                </c:pt>
                <c:pt idx="7">
                  <c:v>1.08</c:v>
                </c:pt>
                <c:pt idx="8">
                  <c:v>#N/A</c:v>
                </c:pt>
                <c:pt idx="9">
                  <c:v>1.45</c:v>
                </c:pt>
              </c:numCache>
            </c:numRef>
          </c:val>
          <c:extLst>
            <c:ext xmlns:c16="http://schemas.microsoft.com/office/drawing/2014/chart" uri="{C3380CC4-5D6E-409C-BE32-E72D297353CC}">
              <c16:uniqueId val="{00000006-FBB5-4D4E-AA2C-E9241CA9386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0.45</c:v>
                </c:pt>
                <c:pt idx="2">
                  <c:v>#N/A</c:v>
                </c:pt>
                <c:pt idx="3">
                  <c:v>7.0000000000000007E-2</c:v>
                </c:pt>
                <c:pt idx="4">
                  <c:v>#N/A</c:v>
                </c:pt>
                <c:pt idx="5">
                  <c:v>0.59</c:v>
                </c:pt>
                <c:pt idx="6">
                  <c:v>#N/A</c:v>
                </c:pt>
                <c:pt idx="7">
                  <c:v>1.37</c:v>
                </c:pt>
                <c:pt idx="8">
                  <c:v>#N/A</c:v>
                </c:pt>
                <c:pt idx="9">
                  <c:v>1.77</c:v>
                </c:pt>
              </c:numCache>
            </c:numRef>
          </c:val>
          <c:extLst>
            <c:ext xmlns:c16="http://schemas.microsoft.com/office/drawing/2014/chart" uri="{C3380CC4-5D6E-409C-BE32-E72D297353CC}">
              <c16:uniqueId val="{00000007-FBB5-4D4E-AA2C-E9241CA9386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4.3600000000000003</c:v>
                </c:pt>
                <c:pt idx="2">
                  <c:v>#N/A</c:v>
                </c:pt>
                <c:pt idx="3">
                  <c:v>4.8</c:v>
                </c:pt>
                <c:pt idx="4">
                  <c:v>#N/A</c:v>
                </c:pt>
                <c:pt idx="5">
                  <c:v>5.14</c:v>
                </c:pt>
                <c:pt idx="6">
                  <c:v>#N/A</c:v>
                </c:pt>
                <c:pt idx="7">
                  <c:v>3.98</c:v>
                </c:pt>
                <c:pt idx="8">
                  <c:v>#N/A</c:v>
                </c:pt>
                <c:pt idx="9">
                  <c:v>4.34</c:v>
                </c:pt>
              </c:numCache>
            </c:numRef>
          </c:val>
          <c:extLst>
            <c:ext xmlns:c16="http://schemas.microsoft.com/office/drawing/2014/chart" uri="{C3380CC4-5D6E-409C-BE32-E72D297353CC}">
              <c16:uniqueId val="{00000008-FBB5-4D4E-AA2C-E9241CA9386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c:v>
                </c:pt>
                <c:pt idx="2">
                  <c:v>#N/A</c:v>
                </c:pt>
                <c:pt idx="3">
                  <c:v>7.4</c:v>
                </c:pt>
                <c:pt idx="4">
                  <c:v>#N/A</c:v>
                </c:pt>
                <c:pt idx="5">
                  <c:v>8.0299999999999994</c:v>
                </c:pt>
                <c:pt idx="6">
                  <c:v>#N/A</c:v>
                </c:pt>
                <c:pt idx="7">
                  <c:v>7.43</c:v>
                </c:pt>
                <c:pt idx="8">
                  <c:v>#N/A</c:v>
                </c:pt>
                <c:pt idx="9">
                  <c:v>6.57</c:v>
                </c:pt>
              </c:numCache>
            </c:numRef>
          </c:val>
          <c:extLst>
            <c:ext xmlns:c16="http://schemas.microsoft.com/office/drawing/2014/chart" uri="{C3380CC4-5D6E-409C-BE32-E72D297353CC}">
              <c16:uniqueId val="{00000009-FBB5-4D4E-AA2C-E9241CA938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1178</c:v>
                </c:pt>
                <c:pt idx="5">
                  <c:v>1097</c:v>
                </c:pt>
                <c:pt idx="8">
                  <c:v>1140</c:v>
                </c:pt>
                <c:pt idx="11">
                  <c:v>1176</c:v>
                </c:pt>
                <c:pt idx="14">
                  <c:v>1171</c:v>
                </c:pt>
              </c:numCache>
            </c:numRef>
          </c:val>
          <c:extLst>
            <c:ext xmlns:c16="http://schemas.microsoft.com/office/drawing/2014/chart" uri="{C3380CC4-5D6E-409C-BE32-E72D297353CC}">
              <c16:uniqueId val="{00000000-9AC8-4A1F-BBEA-EF7B43C9F1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C8-4A1F-BBEA-EF7B43C9F1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9AC8-4A1F-BBEA-EF7B43C9F1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c:v>
                </c:pt>
                <c:pt idx="3">
                  <c:v>33</c:v>
                </c:pt>
                <c:pt idx="6">
                  <c:v>40</c:v>
                </c:pt>
                <c:pt idx="9">
                  <c:v>48</c:v>
                </c:pt>
                <c:pt idx="12">
                  <c:v>37</c:v>
                </c:pt>
              </c:numCache>
            </c:numRef>
          </c:val>
          <c:extLst>
            <c:ext xmlns:c16="http://schemas.microsoft.com/office/drawing/2014/chart" uri="{C3380CC4-5D6E-409C-BE32-E72D297353CC}">
              <c16:uniqueId val="{00000003-9AC8-4A1F-BBEA-EF7B43C9F1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517</c:v>
                </c:pt>
                <c:pt idx="3">
                  <c:v>527</c:v>
                </c:pt>
                <c:pt idx="6">
                  <c:v>371</c:v>
                </c:pt>
                <c:pt idx="9">
                  <c:v>365</c:v>
                </c:pt>
                <c:pt idx="12">
                  <c:v>357</c:v>
                </c:pt>
              </c:numCache>
            </c:numRef>
          </c:val>
          <c:extLst>
            <c:ext xmlns:c16="http://schemas.microsoft.com/office/drawing/2014/chart" uri="{C3380CC4-5D6E-409C-BE32-E72D297353CC}">
              <c16:uniqueId val="{00000004-9AC8-4A1F-BBEA-EF7B43C9F1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C8-4A1F-BBEA-EF7B43C9F1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C8-4A1F-BBEA-EF7B43C9F1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934</c:v>
                </c:pt>
                <c:pt idx="3">
                  <c:v>918</c:v>
                </c:pt>
                <c:pt idx="6">
                  <c:v>1028</c:v>
                </c:pt>
                <c:pt idx="9">
                  <c:v>1106</c:v>
                </c:pt>
                <c:pt idx="12">
                  <c:v>1125</c:v>
                </c:pt>
              </c:numCache>
            </c:numRef>
          </c:val>
          <c:extLst>
            <c:ext xmlns:c16="http://schemas.microsoft.com/office/drawing/2014/chart" uri="{C3380CC4-5D6E-409C-BE32-E72D297353CC}">
              <c16:uniqueId val="{00000007-9AC8-4A1F-BBEA-EF7B43C9F1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304</c:v>
                </c:pt>
                <c:pt idx="2">
                  <c:v>#N/A</c:v>
                </c:pt>
                <c:pt idx="3">
                  <c:v>#N/A</c:v>
                </c:pt>
                <c:pt idx="4">
                  <c:v>382</c:v>
                </c:pt>
                <c:pt idx="5">
                  <c:v>#N/A</c:v>
                </c:pt>
                <c:pt idx="6">
                  <c:v>#N/A</c:v>
                </c:pt>
                <c:pt idx="7">
                  <c:v>300</c:v>
                </c:pt>
                <c:pt idx="8">
                  <c:v>#N/A</c:v>
                </c:pt>
                <c:pt idx="9">
                  <c:v>#N/A</c:v>
                </c:pt>
                <c:pt idx="10">
                  <c:v>344</c:v>
                </c:pt>
                <c:pt idx="11">
                  <c:v>#N/A</c:v>
                </c:pt>
                <c:pt idx="12">
                  <c:v>#N/A</c:v>
                </c:pt>
                <c:pt idx="13">
                  <c:v>349</c:v>
                </c:pt>
                <c:pt idx="14">
                  <c:v>#N/A</c:v>
                </c:pt>
              </c:numCache>
            </c:numRef>
          </c:val>
          <c:smooth val="0"/>
          <c:extLst>
            <c:ext xmlns:c16="http://schemas.microsoft.com/office/drawing/2014/chart" uri="{C3380CC4-5D6E-409C-BE32-E72D297353CC}">
              <c16:uniqueId val="{00000008-9AC8-4A1F-BBEA-EF7B43C9F1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12753</c:v>
                </c:pt>
                <c:pt idx="5">
                  <c:v>12710</c:v>
                </c:pt>
                <c:pt idx="8">
                  <c:v>12034</c:v>
                </c:pt>
                <c:pt idx="11">
                  <c:v>11418</c:v>
                </c:pt>
                <c:pt idx="14">
                  <c:v>11358</c:v>
                </c:pt>
              </c:numCache>
            </c:numRef>
          </c:val>
          <c:extLst>
            <c:ext xmlns:c16="http://schemas.microsoft.com/office/drawing/2014/chart" uri="{C3380CC4-5D6E-409C-BE32-E72D297353CC}">
              <c16:uniqueId val="{00000000-BB77-4C3B-B28E-F36E5FCA4F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75</c:v>
                </c:pt>
                <c:pt idx="5">
                  <c:v>75</c:v>
                </c:pt>
                <c:pt idx="8">
                  <c:v>97</c:v>
                </c:pt>
                <c:pt idx="11">
                  <c:v>84</c:v>
                </c:pt>
                <c:pt idx="14">
                  <c:v>72</c:v>
                </c:pt>
              </c:numCache>
            </c:numRef>
          </c:val>
          <c:extLst>
            <c:ext xmlns:c16="http://schemas.microsoft.com/office/drawing/2014/chart" uri="{C3380CC4-5D6E-409C-BE32-E72D297353CC}">
              <c16:uniqueId val="{00000001-BB77-4C3B-B28E-F36E5FCA4F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4105</c:v>
                </c:pt>
                <c:pt idx="5">
                  <c:v>4309</c:v>
                </c:pt>
                <c:pt idx="8">
                  <c:v>4299</c:v>
                </c:pt>
                <c:pt idx="11">
                  <c:v>4375</c:v>
                </c:pt>
                <c:pt idx="14">
                  <c:v>4243</c:v>
                </c:pt>
              </c:numCache>
            </c:numRef>
          </c:val>
          <c:extLst>
            <c:ext xmlns:c16="http://schemas.microsoft.com/office/drawing/2014/chart" uri="{C3380CC4-5D6E-409C-BE32-E72D297353CC}">
              <c16:uniqueId val="{00000002-BB77-4C3B-B28E-F36E5FCA4F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77-4C3B-B28E-F36E5FCA4F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77-4C3B-B28E-F36E5FCA4F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77-4C3B-B28E-F36E5FCA4F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894</c:v>
                </c:pt>
                <c:pt idx="3">
                  <c:v>878</c:v>
                </c:pt>
                <c:pt idx="6">
                  <c:v>845</c:v>
                </c:pt>
                <c:pt idx="9">
                  <c:v>808</c:v>
                </c:pt>
                <c:pt idx="12">
                  <c:v>801</c:v>
                </c:pt>
              </c:numCache>
            </c:numRef>
          </c:val>
          <c:extLst>
            <c:ext xmlns:c16="http://schemas.microsoft.com/office/drawing/2014/chart" uri="{C3380CC4-5D6E-409C-BE32-E72D297353CC}">
              <c16:uniqueId val="{00000006-BB77-4C3B-B28E-F36E5FCA4F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303</c:v>
                </c:pt>
                <c:pt idx="3">
                  <c:v>265</c:v>
                </c:pt>
                <c:pt idx="6">
                  <c:v>241</c:v>
                </c:pt>
                <c:pt idx="9">
                  <c:v>235</c:v>
                </c:pt>
                <c:pt idx="12">
                  <c:v>251</c:v>
                </c:pt>
              </c:numCache>
            </c:numRef>
          </c:val>
          <c:extLst>
            <c:ext xmlns:c16="http://schemas.microsoft.com/office/drawing/2014/chart" uri="{C3380CC4-5D6E-409C-BE32-E72D297353CC}">
              <c16:uniqueId val="{00000007-BB77-4C3B-B28E-F36E5FCA4F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3618</c:v>
                </c:pt>
                <c:pt idx="3">
                  <c:v>3362</c:v>
                </c:pt>
                <c:pt idx="6">
                  <c:v>2791</c:v>
                </c:pt>
                <c:pt idx="9">
                  <c:v>2293</c:v>
                </c:pt>
                <c:pt idx="12">
                  <c:v>1857</c:v>
                </c:pt>
              </c:numCache>
            </c:numRef>
          </c:val>
          <c:extLst>
            <c:ext xmlns:c16="http://schemas.microsoft.com/office/drawing/2014/chart" uri="{C3380CC4-5D6E-409C-BE32-E72D297353CC}">
              <c16:uniqueId val="{00000008-BB77-4C3B-B28E-F36E5FCA4F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c:v>
                </c:pt>
                <c:pt idx="3">
                  <c:v>3</c:v>
                </c:pt>
                <c:pt idx="6">
                  <c:v>1</c:v>
                </c:pt>
                <c:pt idx="9">
                  <c:v>2</c:v>
                </c:pt>
                <c:pt idx="12">
                  <c:v>1</c:v>
                </c:pt>
              </c:numCache>
            </c:numRef>
          </c:val>
          <c:extLst>
            <c:ext xmlns:c16="http://schemas.microsoft.com/office/drawing/2014/chart" uri="{C3380CC4-5D6E-409C-BE32-E72D297353CC}">
              <c16:uniqueId val="{00000009-BB77-4C3B-B28E-F36E5FCA4F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12960</c:v>
                </c:pt>
                <c:pt idx="3">
                  <c:v>13127</c:v>
                </c:pt>
                <c:pt idx="6">
                  <c:v>12717</c:v>
                </c:pt>
                <c:pt idx="9">
                  <c:v>12650</c:v>
                </c:pt>
                <c:pt idx="12">
                  <c:v>12779</c:v>
                </c:pt>
              </c:numCache>
            </c:numRef>
          </c:val>
          <c:extLst>
            <c:ext xmlns:c16="http://schemas.microsoft.com/office/drawing/2014/chart" uri="{C3380CC4-5D6E-409C-BE32-E72D297353CC}">
              <c16:uniqueId val="{0000000A-BB77-4C3B-B28E-F36E5FCA4F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847</c:v>
                </c:pt>
                <c:pt idx="2">
                  <c:v>#N/A</c:v>
                </c:pt>
                <c:pt idx="3">
                  <c:v>#N/A</c:v>
                </c:pt>
                <c:pt idx="4">
                  <c:v>540</c:v>
                </c:pt>
                <c:pt idx="5">
                  <c:v>#N/A</c:v>
                </c:pt>
                <c:pt idx="6">
                  <c:v>#N/A</c:v>
                </c:pt>
                <c:pt idx="7">
                  <c:v>164</c:v>
                </c:pt>
                <c:pt idx="8">
                  <c:v>#N/A</c:v>
                </c:pt>
                <c:pt idx="9">
                  <c:v>#N/A</c:v>
                </c:pt>
                <c:pt idx="10">
                  <c:v>111</c:v>
                </c:pt>
                <c:pt idx="11">
                  <c:v>#N/A</c:v>
                </c:pt>
                <c:pt idx="12">
                  <c:v>#N/A</c:v>
                </c:pt>
                <c:pt idx="13">
                  <c:v>17</c:v>
                </c:pt>
                <c:pt idx="14">
                  <c:v>#N/A</c:v>
                </c:pt>
              </c:numCache>
            </c:numRef>
          </c:val>
          <c:smooth val="0"/>
          <c:extLst>
            <c:ext xmlns:c16="http://schemas.microsoft.com/office/drawing/2014/chart" uri="{C3380CC4-5D6E-409C-BE32-E72D297353CC}">
              <c16:uniqueId val="{0000000B-BB77-4C3B-B28E-F36E5FCA4F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2392</c:v>
                </c:pt>
                <c:pt idx="1">
                  <c:v>2446</c:v>
                </c:pt>
                <c:pt idx="2">
                  <c:v>2328</c:v>
                </c:pt>
              </c:numCache>
            </c:numRef>
          </c:val>
          <c:extLst>
            <c:ext xmlns:c16="http://schemas.microsoft.com/office/drawing/2014/chart" uri="{C3380CC4-5D6E-409C-BE32-E72D297353CC}">
              <c16:uniqueId val="{00000000-B5F2-42A5-8C69-CE180A0DAE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1212</c:v>
                </c:pt>
                <c:pt idx="1">
                  <c:v>1238</c:v>
                </c:pt>
                <c:pt idx="2">
                  <c:v>1159</c:v>
                </c:pt>
              </c:numCache>
            </c:numRef>
          </c:val>
          <c:extLst>
            <c:ext xmlns:c16="http://schemas.microsoft.com/office/drawing/2014/chart" uri="{C3380CC4-5D6E-409C-BE32-E72D297353CC}">
              <c16:uniqueId val="{00000001-B5F2-42A5-8C69-CE180A0DAE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2230</c:v>
                </c:pt>
                <c:pt idx="1">
                  <c:v>2208</c:v>
                </c:pt>
                <c:pt idx="2">
                  <c:v>2263</c:v>
                </c:pt>
              </c:numCache>
            </c:numRef>
          </c:val>
          <c:extLst>
            <c:ext xmlns:c16="http://schemas.microsoft.com/office/drawing/2014/chart" uri="{C3380CC4-5D6E-409C-BE32-E72D297353CC}">
              <c16:uniqueId val="{00000002-B5F2-42A5-8C69-CE180A0DAE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大規模事業の財源とした地方債の償還が始まったことによる元利償還金等が微増したことで、前年度と比較してわずかに増加しました。</a:t>
          </a:r>
        </a:p>
        <a:p>
          <a:r>
            <a:rPr kumimoji="1" lang="ja-JP" altLang="en-US" sz="1400">
              <a:latin typeface="ＭＳ ゴシック" pitchFamily="49" charset="-128"/>
              <a:ea typeface="ＭＳ ゴシック" pitchFamily="49" charset="-128"/>
            </a:rPr>
            <a:t>今後も繰上償還の継続とともに、地方債を活用する事業の選定を進め、地方債現在高の適正管理に努めていきます。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将来負担額については▽償還額が発行額を上回ったことによる一般会計等に係る地方債の現在高の減少▽下水道事業会計の地方公営企業法適用による公営企業債等繰入見込額の減少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の影響で、前年度と比較して減少しました。将来負担比率の分子が減少しているのは、これらの影響によるものです。</a:t>
          </a:r>
        </a:p>
        <a:p>
          <a:r>
            <a:rPr kumimoji="1" lang="ja-JP" altLang="en-US" sz="1400">
              <a:latin typeface="ＭＳ ゴシック" pitchFamily="49" charset="-128"/>
              <a:ea typeface="ＭＳ ゴシック" pitchFamily="49" charset="-128"/>
            </a:rPr>
            <a:t>今後は、地方債の現在高が減少する管理し、基金を取り崩す場合でも将来負担比率の急激な悪化を生じないようにバランスを考えて財政運営を行います。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鳥取県湯梨浜町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最終補正後の財源不足に対応するため財政調整基金を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百万円取り崩したことが大きく影響し、基金全体で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取り扱いについて、基金への積み立てより繰上償還の財源とすることを優先しているため、基金に積み立てることが困難な状況が続いています。この取り扱いを再検討し、必要に応じて基金への積み立てを行っ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・ふるさと振興まちづくり基金＝均衡ある町勢の発展のため、地域住民の連帯の強化または地域の特性を生かしたまちづくりを推進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・定住促進住宅基金＝定住促進住宅の大規模修繕その他の整備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・ふるさと湯梨浜応援基金＝寄付金を募り、教育や子育て支援の向上、次世代へ引き継ぐべき地域資源の保全、活用等を図る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・公共施設等建設基金＝社会福祉施設、社会教育施設、学校、庁舎などの施設の建設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・ふるさと農村活性化基金＝地域農村の活性化のため、地域住民が共同して行う農業用用排水施設等の維持および強化に係る活動等を推進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・定住促進住宅基金＝今後控えている大規模事業の財源にするため積み立てたことで増加しました。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・ふるさと湯梨浜応援基金＝事業のため年度当初の基金残高を全額取り崩しましたが、新規の寄附金を積み立てたことにより増加しました。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・ふるさと農村活性化基金＝農業基盤整備の事業の財源として充当するための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万円の取り崩しにより減少しました。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・各基金の設置目的を踏まえて、有効活用して事業を進めていきます。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最終補正後の財源不足に対応するため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百万円を取り崩しました。一方、土地の売却収入のうち、買戻し特約を設定した分の積み立てを行いました。前者の影響が大きく、基金残高は減少しました。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決算剰余金の取り扱いを見直し、基金残高を確認しながら基金積立か繰上償還のどちらを選択すべきか検討していきます。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大型事業で活用した地方債の償還開始に対応するため、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百万円を取り崩しました。一方、地方交付税に追加交付された令和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年度の臨時財政対策債償還基金費を積み立てました。前者の影響が大きく、基金残高は減少しました。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に活用した地方債の償還開始が今後続くため、これまで積み立てた額の取り崩しが続きます。加えて臨時財政対策債償還基金費は、地方交付税が先払いされたもののため、設定された期間での取り崩し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16,219
16,132
77.93
12,101,183
11,707,882
282,128
6,494,331
12,779,064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全国平均を上回る高齢化率（令和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年度国勢調査で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％）に加え、小規模の農林水産業者や商工業者が多いことから、財政基盤が弱く、類似団体平均を大きく下回っています。今後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既存産業の強靭化とともに、企業誘致を進めることで、長期かつ持続的な自主財源の確保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を進めます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財政力指数＝標準的な行政サービスに必要な財源をどれくらい自力で調達できるかを示した指標のことです。数値が高い自治体ほど、自主財源の割合が高く、財政状況に余裕があります。</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74613</xdr:rowOff>
    </xdr:from>
    <xdr:to>
      <xdr:col>23</xdr:col>
      <xdr:colOff>133350</xdr:colOff>
      <xdr:row>44</xdr:row>
      <xdr:rowOff>74613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184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74613</xdr:rowOff>
    </xdr:from>
    <xdr:to>
      <xdr:col>19</xdr:col>
      <xdr:colOff>133350</xdr:colOff>
      <xdr:row>44</xdr:row>
      <xdr:rowOff>74613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74613</xdr:rowOff>
    </xdr:from>
    <xdr:to>
      <xdr:col>15</xdr:col>
      <xdr:colOff>82550</xdr:colOff>
      <xdr:row>44</xdr:row>
      <xdr:rowOff>74613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74613</xdr:rowOff>
    </xdr:from>
    <xdr:to>
      <xdr:col>11</xdr:col>
      <xdr:colOff>31750</xdr:colOff>
      <xdr:row>44</xdr:row>
      <xdr:rowOff>74613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23813</xdr:rowOff>
    </xdr:from>
    <xdr:to>
      <xdr:col>23</xdr:col>
      <xdr:colOff>184150</xdr:colOff>
      <xdr:row>44</xdr:row>
      <xdr:rowOff>125413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91140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6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23813</xdr:rowOff>
    </xdr:from>
    <xdr:to>
      <xdr:col>19</xdr:col>
      <xdr:colOff>184150</xdr:colOff>
      <xdr:row>44</xdr:row>
      <xdr:rowOff>125413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110190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5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23813</xdr:rowOff>
    </xdr:from>
    <xdr:to>
      <xdr:col>15</xdr:col>
      <xdr:colOff>133350</xdr:colOff>
      <xdr:row>44</xdr:row>
      <xdr:rowOff>125413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110190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23813</xdr:rowOff>
    </xdr:from>
    <xdr:to>
      <xdr:col>11</xdr:col>
      <xdr:colOff>82550</xdr:colOff>
      <xdr:row>44</xdr:row>
      <xdr:rowOff>125413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110190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23813</xdr:rowOff>
    </xdr:from>
    <xdr:to>
      <xdr:col>7</xdr:col>
      <xdr:colOff>31750</xdr:colOff>
      <xdr:row>44</xdr:row>
      <xdr:rowOff>125413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110190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や給与改定による人件費の引き上げの対応により、数値が悪化傾向にあります。今後は公債費の抑制とともに、施設の集約・複合・廃止や事業の統合・縮小・廃止を進めて、経常経費の抑制に努めます。</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経常収支比率＝税金などの収入に対し、人件費や社会保障費など削減が難しい支出が、どの程度占めるかを表す指標です。数値が高いほど自由に使えるお金が少ないことを示します。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157480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5695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12700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086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35348</xdr:rowOff>
    </xdr:from>
    <xdr:to>
      <xdr:col>15</xdr:col>
      <xdr:colOff>82550</xdr:colOff>
      <xdr:row>64</xdr:row>
      <xdr:rowOff>135890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0814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35348</xdr:rowOff>
    </xdr:from>
    <xdr:to>
      <xdr:col>11</xdr:col>
      <xdr:colOff>31750</xdr:colOff>
      <xdr:row>64</xdr:row>
      <xdr:rowOff>139912</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08148"/>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155998</xdr:rowOff>
    </xdr:from>
    <xdr:to>
      <xdr:col>11</xdr:col>
      <xdr:colOff>82550</xdr:colOff>
      <xdr:row>64</xdr:row>
      <xdr:rowOff>86148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70925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29439</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物価高騰や給与改定による人件費の引き上げの対応の影響で、数値が高止まり傾向にあります。今後は長期的な視点で施設の集約化・複合化や廃止を行うことで、経費の削減を進めます。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71878</xdr:rowOff>
    </xdr:from>
    <xdr:to>
      <xdr:col>23</xdr:col>
      <xdr:colOff>133350</xdr:colOff>
      <xdr:row>81</xdr:row>
      <xdr:rowOff>98582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59328"/>
          <a:ext cx="838200" cy="2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83358</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70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71878</xdr:rowOff>
    </xdr:from>
    <xdr:to>
      <xdr:col>19</xdr:col>
      <xdr:colOff>133350</xdr:colOff>
      <xdr:row>81</xdr:row>
      <xdr:rowOff>91483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59328"/>
          <a:ext cx="889000" cy="1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84975</xdr:rowOff>
    </xdr:from>
    <xdr:to>
      <xdr:col>15</xdr:col>
      <xdr:colOff>82550</xdr:colOff>
      <xdr:row>81</xdr:row>
      <xdr:rowOff>91483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72425"/>
          <a:ext cx="889000" cy="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60637</xdr:rowOff>
    </xdr:from>
    <xdr:to>
      <xdr:col>11</xdr:col>
      <xdr:colOff>31750</xdr:colOff>
      <xdr:row>81</xdr:row>
      <xdr:rowOff>84975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48087"/>
          <a:ext cx="889000" cy="2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47782</xdr:rowOff>
    </xdr:from>
    <xdr:to>
      <xdr:col>23</xdr:col>
      <xdr:colOff>184150</xdr:colOff>
      <xdr:row>81</xdr:row>
      <xdr:rowOff>149382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3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140509</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5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21078</xdr:rowOff>
    </xdr:from>
    <xdr:to>
      <xdr:col>19</xdr:col>
      <xdr:colOff>184150</xdr:colOff>
      <xdr:row>81</xdr:row>
      <xdr:rowOff>122678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0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132855</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7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40683</xdr:rowOff>
    </xdr:from>
    <xdr:to>
      <xdr:col>15</xdr:col>
      <xdr:colOff>133350</xdr:colOff>
      <xdr:row>81</xdr:row>
      <xdr:rowOff>142283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2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127060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34175</xdr:rowOff>
    </xdr:from>
    <xdr:to>
      <xdr:col>11</xdr:col>
      <xdr:colOff>82550</xdr:colOff>
      <xdr:row>81</xdr:row>
      <xdr:rowOff>135775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2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120552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0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9837</xdr:rowOff>
    </xdr:from>
    <xdr:to>
      <xdr:col>7</xdr:col>
      <xdr:colOff>31750</xdr:colOff>
      <xdr:row>81</xdr:row>
      <xdr:rowOff>111437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9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96214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98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全国町村平均や類似団体平均と比較して、低い数値で推移しています。</a:t>
          </a:r>
        </a:p>
        <a:p>
          <a:r>
            <a:rPr kumimoji="1" lang="ja-JP" altLang="en-US" sz="1300">
              <a:latin typeface="ＭＳ Ｐゴシック" panose="020B0600070205080204" pitchFamily="50" charset="-128"/>
              <a:ea typeface="ＭＳ Ｐゴシック" panose="020B0600070205080204" pitchFamily="50" charset="-128"/>
            </a:rPr>
            <a:t>今後はアンバランスな年齢構成とならないように、適正な職員管理と給与水準の維持に努めます。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62593</xdr:rowOff>
    </xdr:from>
    <xdr:to>
      <xdr:col>81</xdr:col>
      <xdr:colOff>44450</xdr:colOff>
      <xdr:row>81</xdr:row>
      <xdr:rowOff>108555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3950043"/>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97064</xdr:rowOff>
    </xdr:from>
    <xdr:to>
      <xdr:col>77</xdr:col>
      <xdr:colOff>44450</xdr:colOff>
      <xdr:row>81</xdr:row>
      <xdr:rowOff>108555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39845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97064</xdr:rowOff>
    </xdr:from>
    <xdr:to>
      <xdr:col>72</xdr:col>
      <xdr:colOff>203200</xdr:colOff>
      <xdr:row>81</xdr:row>
      <xdr:rowOff>131536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39845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131536</xdr:rowOff>
    </xdr:from>
    <xdr:to>
      <xdr:col>68</xdr:col>
      <xdr:colOff>152400</xdr:colOff>
      <xdr:row>81</xdr:row>
      <xdr:rowOff>143027</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0189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11793</xdr:rowOff>
    </xdr:from>
    <xdr:to>
      <xdr:col>81</xdr:col>
      <xdr:colOff>95250</xdr:colOff>
      <xdr:row>81</xdr:row>
      <xdr:rowOff>113393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104520</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57755</xdr:rowOff>
    </xdr:from>
    <xdr:to>
      <xdr:col>77</xdr:col>
      <xdr:colOff>95250</xdr:colOff>
      <xdr:row>81</xdr:row>
      <xdr:rowOff>159355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39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169532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714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46264</xdr:rowOff>
    </xdr:from>
    <xdr:to>
      <xdr:col>73</xdr:col>
      <xdr:colOff>44450</xdr:colOff>
      <xdr:row>81</xdr:row>
      <xdr:rowOff>147864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158041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80736</xdr:rowOff>
    </xdr:from>
    <xdr:to>
      <xdr:col>68</xdr:col>
      <xdr:colOff>203200</xdr:colOff>
      <xdr:row>82</xdr:row>
      <xdr:rowOff>10886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21063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92227</xdr:rowOff>
    </xdr:from>
    <xdr:to>
      <xdr:col>64</xdr:col>
      <xdr:colOff>152400</xdr:colOff>
      <xdr:row>82</xdr:row>
      <xdr:rowOff>22377</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32554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74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適正化計画に基づく定員管理に努めていますが、類似団体平均値を上回っています。さらに、質の高い行政サービスを提供するためには、保育士や調理員の確保が必要な状態です。</a:t>
          </a:r>
        </a:p>
        <a:p>
          <a:r>
            <a:rPr kumimoji="1" lang="ja-JP" altLang="en-US" sz="1300">
              <a:latin typeface="ＭＳ Ｐゴシック" panose="020B0600070205080204" pitchFamily="50" charset="-128"/>
              <a:ea typeface="ＭＳ Ｐゴシック" panose="020B0600070205080204" pitchFamily="50" charset="-128"/>
            </a:rPr>
            <a:t>今後は事業の縮小・廃止・統合を進め、適切な人員配置に基づく定員管理に努めます。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62</xdr:row>
      <xdr:rowOff>36406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6576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107315</xdr:rowOff>
    </xdr:from>
    <xdr:to>
      <xdr:col>77</xdr:col>
      <xdr:colOff>44450</xdr:colOff>
      <xdr:row>61</xdr:row>
      <xdr:rowOff>132786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565765"/>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132786</xdr:rowOff>
    </xdr:from>
    <xdr:to>
      <xdr:col>72</xdr:col>
      <xdr:colOff>203200</xdr:colOff>
      <xdr:row>61</xdr:row>
      <xdr:rowOff>144851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59123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136807</xdr:rowOff>
    </xdr:from>
    <xdr:to>
      <xdr:col>68</xdr:col>
      <xdr:colOff>152400</xdr:colOff>
      <xdr:row>61</xdr:row>
      <xdr:rowOff>144851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9525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157056</xdr:rowOff>
    </xdr:from>
    <xdr:to>
      <xdr:col>81</xdr:col>
      <xdr:colOff>95250</xdr:colOff>
      <xdr:row>62</xdr:row>
      <xdr:rowOff>87206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129133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8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56515</xdr:rowOff>
    </xdr:from>
    <xdr:to>
      <xdr:col>77</xdr:col>
      <xdr:colOff>95250</xdr:colOff>
      <xdr:row>61</xdr:row>
      <xdr:rowOff>158115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142892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0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81986</xdr:rowOff>
    </xdr:from>
    <xdr:to>
      <xdr:col>73</xdr:col>
      <xdr:colOff>44450</xdr:colOff>
      <xdr:row>62</xdr:row>
      <xdr:rowOff>12136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168363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94051</xdr:rowOff>
    </xdr:from>
    <xdr:to>
      <xdr:col>68</xdr:col>
      <xdr:colOff>203200</xdr:colOff>
      <xdr:row>62</xdr:row>
      <xdr:rowOff>24201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8978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3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86007</xdr:rowOff>
    </xdr:from>
    <xdr:to>
      <xdr:col>64</xdr:col>
      <xdr:colOff>152400</xdr:colOff>
      <xdr:row>62</xdr:row>
      <xdr:rowOff>16157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4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事業に活用した地方債の償還を開始したものの、法適用による公営企業の公債費に占める普通会計からの繰出金の割合が減少したことから、比率がわずかに改善しました。今後も同様に大規模な普通建設事業費に活用した地方債の償還が始まることから、数値の悪化が予想されます。交付税措置が有利な地方債を発行するなど、比率の急激な悪化の防止に努めます。</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実質公債費比率＝財政規模に対する借金の返済額の割合のことです。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76200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08956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76200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08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164677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8956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105833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19412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25840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88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等に係る地方債の現在高は増加したものの、公営企業等繰入見込額が減少したため、前年度と比較して将来負担比率が減少しました。近年、将来負担が少なくなる方向に数値が推移していますが、今後は地方債発行額の増加と、取り崩しによる基金残高の減少による数値の悪化が見込まれます。計画的に将来負担額を管理し、財政の健全化に努めます。</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将来負担比率＝財政規模に対する将来の負担などの割合を示します。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87812</xdr:rowOff>
    </xdr:from>
    <xdr:to>
      <xdr:col>81</xdr:col>
      <xdr:colOff>44450</xdr:colOff>
      <xdr:row>13</xdr:row>
      <xdr:rowOff>108494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316662"/>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108494</xdr:rowOff>
    </xdr:from>
    <xdr:to>
      <xdr:col>77</xdr:col>
      <xdr:colOff>44450</xdr:colOff>
      <xdr:row>13</xdr:row>
      <xdr:rowOff>121134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337344"/>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121134</xdr:rowOff>
    </xdr:from>
    <xdr:to>
      <xdr:col>72</xdr:col>
      <xdr:colOff>203200</xdr:colOff>
      <xdr:row>14</xdr:row>
      <xdr:rowOff>30117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34998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30117</xdr:rowOff>
    </xdr:from>
    <xdr:to>
      <xdr:col>68</xdr:col>
      <xdr:colOff>152400</xdr:colOff>
      <xdr:row>14</xdr:row>
      <xdr:rowOff>107103</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430417"/>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37012</xdr:rowOff>
    </xdr:from>
    <xdr:to>
      <xdr:col>81</xdr:col>
      <xdr:colOff>95250</xdr:colOff>
      <xdr:row>13</xdr:row>
      <xdr:rowOff>138612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9089</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23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57694</xdr:rowOff>
    </xdr:from>
    <xdr:to>
      <xdr:col>77</xdr:col>
      <xdr:colOff>95250</xdr:colOff>
      <xdr:row>13</xdr:row>
      <xdr:rowOff>159294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2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144071</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3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70334</xdr:rowOff>
    </xdr:from>
    <xdr:to>
      <xdr:col>73</xdr:col>
      <xdr:colOff>44450</xdr:colOff>
      <xdr:row>14</xdr:row>
      <xdr:rowOff>484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29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156711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38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150767</xdr:rowOff>
    </xdr:from>
    <xdr:to>
      <xdr:col>68</xdr:col>
      <xdr:colOff>203200</xdr:colOff>
      <xdr:row>14</xdr:row>
      <xdr:rowOff>80917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65694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46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56303</xdr:rowOff>
    </xdr:from>
    <xdr:to>
      <xdr:col>64</xdr:col>
      <xdr:colOff>152400</xdr:colOff>
      <xdr:row>14</xdr:row>
      <xdr:rowOff>157903</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142680</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5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16,219
16,132
77.93
12,101,183
11,707,882
282,128
6,494,331
12,779,064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給与改定の影響で、前年度と比較して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ポイント増となりました。類似団体平均より上回っている状態も続いています。</a:t>
          </a:r>
        </a:p>
        <a:p>
          <a:r>
            <a:rPr kumimoji="1" lang="ja-JP" altLang="en-US" sz="1300">
              <a:latin typeface="ＭＳ Ｐゴシック" panose="020B0600070205080204" pitchFamily="50" charset="-128"/>
              <a:ea typeface="ＭＳ Ｐゴシック" panose="020B0600070205080204" pitchFamily="50" charset="-128"/>
            </a:rPr>
            <a:t>今後は事業の統合・縮小・廃止を進めて、適切な人事配置に基づく人件費の抑制に努めます。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124278</xdr:rowOff>
    </xdr:from>
    <xdr:to>
      <xdr:col>24</xdr:col>
      <xdr:colOff>25400</xdr:colOff>
      <xdr:row>39</xdr:row>
      <xdr:rowOff>9978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6792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113393</xdr:rowOff>
    </xdr:from>
    <xdr:to>
      <xdr:col>19</xdr:col>
      <xdr:colOff>187325</xdr:colOff>
      <xdr:row>37</xdr:row>
      <xdr:rowOff>124278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57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113393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13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156936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135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130628</xdr:rowOff>
    </xdr:from>
    <xdr:to>
      <xdr:col>24</xdr:col>
      <xdr:colOff>76200</xdr:colOff>
      <xdr:row>39</xdr:row>
      <xdr:rowOff>60778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102705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73478</xdr:rowOff>
    </xdr:from>
    <xdr:to>
      <xdr:col>20</xdr:col>
      <xdr:colOff>38100</xdr:colOff>
      <xdr:row>38</xdr:row>
      <xdr:rowOff>3628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159855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0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62593</xdr:rowOff>
    </xdr:from>
    <xdr:to>
      <xdr:col>15</xdr:col>
      <xdr:colOff>149225</xdr:colOff>
      <xdr:row>37</xdr:row>
      <xdr:rowOff>164193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148970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106136</xdr:rowOff>
    </xdr:from>
    <xdr:to>
      <xdr:col>6</xdr:col>
      <xdr:colOff>171450</xdr:colOff>
      <xdr:row>38</xdr:row>
      <xdr:rowOff>36286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21062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物価高騰や委託料の増の影響を受け、前年度より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ポイント増となりました。</a:t>
          </a:r>
        </a:p>
        <a:p>
          <a:r>
            <a:rPr kumimoji="1" lang="ja-JP" altLang="en-US" sz="1300">
              <a:latin typeface="ＭＳ Ｐゴシック" panose="020B0600070205080204" pitchFamily="50" charset="-128"/>
              <a:ea typeface="ＭＳ Ｐゴシック" panose="020B0600070205080204" pitchFamily="50" charset="-128"/>
            </a:rPr>
            <a:t>今後は長期的に公共施設等総合管理計画に基づく施設の統廃合などを進め、施設維持管理経費の削減に努めます。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96520</xdr:rowOff>
    </xdr:from>
    <xdr:to>
      <xdr:col>82</xdr:col>
      <xdr:colOff>107950</xdr:colOff>
      <xdr:row>21</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968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64787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6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92710</xdr:rowOff>
    </xdr:from>
    <xdr:to>
      <xdr:col>82</xdr:col>
      <xdr:colOff>196850</xdr:colOff>
      <xdr:row>21</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11447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24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96520</xdr:rowOff>
    </xdr:from>
    <xdr:to>
      <xdr:col>82</xdr:col>
      <xdr:colOff>196850</xdr:colOff>
      <xdr:row>14</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9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1270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27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1270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52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15</xdr:row>
      <xdr:rowOff>1270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81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134620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8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68580</xdr:rowOff>
    </xdr:from>
    <xdr:to>
      <xdr:col>69</xdr:col>
      <xdr:colOff>142875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30497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3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83820</xdr:rowOff>
    </xdr:from>
    <xdr:to>
      <xdr:col>65</xdr:col>
      <xdr:colOff>53975</xdr:colOff>
      <xdr:row>15</xdr:row>
      <xdr:rowOff>13970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24147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扶助費が類似団体平均を上回っている要因として、町に福祉事務所を設置し、生活保護費を支給していることがあります。</a:t>
          </a:r>
        </a:p>
        <a:p>
          <a:r>
            <a:rPr kumimoji="1" lang="ja-JP" altLang="en-US" sz="1300">
              <a:latin typeface="ＭＳ Ｐゴシック" panose="020B0600070205080204" pitchFamily="50" charset="-128"/>
              <a:ea typeface="ＭＳ Ｐゴシック" panose="020B0600070205080204" pitchFamily="50" charset="-128"/>
            </a:rPr>
            <a:t>今後も増加が見込まれますが、急増することがないように資格審査や給付と負担の適正化を進めて、上昇傾向に歯止めをかけるように努めます。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67128</xdr:rowOff>
    </xdr:from>
    <xdr:to>
      <xdr:col>24</xdr:col>
      <xdr:colOff>25400</xdr:colOff>
      <xdr:row>56</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683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67128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03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132443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03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56</xdr:row>
      <xdr:rowOff>154215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33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16328</xdr:rowOff>
    </xdr:from>
    <xdr:to>
      <xdr:col>20</xdr:col>
      <xdr:colOff>38100</xdr:colOff>
      <xdr:row>56</xdr:row>
      <xdr:rowOff>117928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37392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81643</xdr:rowOff>
    </xdr:from>
    <xdr:to>
      <xdr:col>11</xdr:col>
      <xdr:colOff>60325</xdr:colOff>
      <xdr:row>57</xdr:row>
      <xdr:rowOff>11793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緊急工事を行った下水道事業会計への支出が臨時的に増となったため、前年度より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ポイント増となりました。</a:t>
          </a:r>
        </a:p>
        <a:p>
          <a:r>
            <a:rPr kumimoji="1" lang="ja-JP" altLang="en-US" sz="1300">
              <a:latin typeface="ＭＳ Ｐゴシック" panose="020B0600070205080204" pitchFamily="50" charset="-128"/>
              <a:ea typeface="ＭＳ Ｐゴシック" panose="020B0600070205080204" pitchFamily="50" charset="-128"/>
            </a:rPr>
            <a:t>今後は維持補修費や特別会計への繰出金の内容を精査し、負担額を減らしていくように努めます。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60</xdr:row>
      <xdr:rowOff>78015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15185"/>
          <a:ext cx="0" cy="134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50092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78015</xdr:rowOff>
    </xdr:from>
    <xdr:to>
      <xdr:col>82</xdr:col>
      <xdr:colOff>196850</xdr:colOff>
      <xdr:row>60</xdr:row>
      <xdr:rowOff>78015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36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102507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809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167822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61</xdr:row>
      <xdr:rowOff>26307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940472"/>
          <a:ext cx="889000" cy="5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15422</xdr:rowOff>
    </xdr:from>
    <xdr:to>
      <xdr:col>69</xdr:col>
      <xdr:colOff>92075</xdr:colOff>
      <xdr:row>61</xdr:row>
      <xdr:rowOff>26307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473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146957</xdr:rowOff>
    </xdr:from>
    <xdr:to>
      <xdr:col>69</xdr:col>
      <xdr:colOff>142875</xdr:colOff>
      <xdr:row>61</xdr:row>
      <xdr:rowOff>77107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61884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136072</xdr:rowOff>
    </xdr:from>
    <xdr:to>
      <xdr:col>65</xdr:col>
      <xdr:colOff>53975</xdr:colOff>
      <xdr:row>61</xdr:row>
      <xdr:rowOff>66222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50999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年度の下水道事業会計の地方公営企業法適用以降、類似団体平均をわずかに下回っている状態です。</a:t>
          </a:r>
        </a:p>
        <a:p>
          <a:r>
            <a:rPr kumimoji="1" lang="ja-JP" altLang="en-US" sz="1300">
              <a:latin typeface="ＭＳ Ｐゴシック" panose="020B0600070205080204" pitchFamily="50" charset="-128"/>
              <a:ea typeface="ＭＳ Ｐゴシック" panose="020B0600070205080204" pitchFamily="50" charset="-128"/>
            </a:rPr>
            <a:t>今後も事業の見直し、各種補助金・負担金や公営企業会計への負担が適切なものかを精査しながら抑制に努めます。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121285</xdr:rowOff>
    </xdr:from>
    <xdr:to>
      <xdr:col>82</xdr:col>
      <xdr:colOff>107950</xdr:colOff>
      <xdr:row>35</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1220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35560</xdr:rowOff>
    </xdr:from>
    <xdr:to>
      <xdr:col>78</xdr:col>
      <xdr:colOff>69850</xdr:colOff>
      <xdr:row>35</xdr:row>
      <xdr:rowOff>121285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3631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81280</xdr:rowOff>
    </xdr:from>
    <xdr:to>
      <xdr:col>73</xdr:col>
      <xdr:colOff>180975</xdr:colOff>
      <xdr:row>35</xdr:row>
      <xdr:rowOff>35560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73913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81280</xdr:rowOff>
    </xdr:from>
    <xdr:to>
      <xdr:col>69</xdr:col>
      <xdr:colOff>92075</xdr:colOff>
      <xdr:row>33</xdr:row>
      <xdr:rowOff>92710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7391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92727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70485</xdr:rowOff>
    </xdr:from>
    <xdr:to>
      <xdr:col>78</xdr:col>
      <xdr:colOff>120650</xdr:colOff>
      <xdr:row>36</xdr:row>
      <xdr:rowOff>635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10812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40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156210</xdr:rowOff>
    </xdr:from>
    <xdr:to>
      <xdr:col>74</xdr:col>
      <xdr:colOff>31750</xdr:colOff>
      <xdr:row>35</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30480</xdr:rowOff>
    </xdr:from>
    <xdr:to>
      <xdr:col>69</xdr:col>
      <xdr:colOff>142875</xdr:colOff>
      <xdr:row>33</xdr:row>
      <xdr:rowOff>132080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6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142257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5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41910</xdr:rowOff>
    </xdr:from>
    <xdr:to>
      <xdr:col>65</xdr:col>
      <xdr:colOff>53975</xdr:colOff>
      <xdr:row>33</xdr:row>
      <xdr:rowOff>143510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153687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大規模事業の財源とした地方債の償還を開始したため、増加傾向にあります。</a:t>
          </a:r>
        </a:p>
        <a:p>
          <a:r>
            <a:rPr kumimoji="1" lang="ja-JP" altLang="en-US" sz="1300">
              <a:latin typeface="ＭＳ Ｐゴシック" panose="020B0600070205080204" pitchFamily="50" charset="-128"/>
              <a:ea typeface="ＭＳ Ｐゴシック" panose="020B0600070205080204" pitchFamily="50" charset="-128"/>
            </a:rPr>
            <a:t>今後は地方債現在高が一定水準を超えないように事業の優先順位を設定することで年度間調整を進め、計画性のある地方債の発行に努めます。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152146</xdr:rowOff>
    </xdr:from>
    <xdr:to>
      <xdr:col>24</xdr:col>
      <xdr:colOff>25400</xdr:colOff>
      <xdr:row>77</xdr:row>
      <xdr:rowOff>161289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537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77</xdr:row>
      <xdr:rowOff>161289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263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124713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239496"/>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74422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39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ポイント増となり、類似団体平均とほぼ同程度となりました。</a:t>
          </a:r>
        </a:p>
        <a:p>
          <a:r>
            <a:rPr kumimoji="1" lang="ja-JP" altLang="en-US" sz="1300">
              <a:latin typeface="ＭＳ Ｐゴシック" panose="020B0600070205080204" pitchFamily="50" charset="-128"/>
              <a:ea typeface="ＭＳ Ｐゴシック" panose="020B0600070205080204" pitchFamily="50" charset="-128"/>
            </a:rPr>
            <a:t>今後は事業の統合・縮小・廃止と業務の効率化を進め、経常経費の削減に努めます。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106426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34339"/>
          <a:ext cx="8382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76</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160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85852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088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140715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886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27703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157807</xdr:rowOff>
    </xdr:from>
    <xdr:to>
      <xdr:col>29</xdr:col>
      <xdr:colOff>127000</xdr:colOff>
      <xdr:row>16</xdr:row>
      <xdr:rowOff>147367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77182"/>
          <a:ext cx="647700" cy="161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147367</xdr:rowOff>
    </xdr:from>
    <xdr:to>
      <xdr:col>26</xdr:col>
      <xdr:colOff>50800</xdr:colOff>
      <xdr:row>16</xdr:row>
      <xdr:rowOff>159559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38192"/>
          <a:ext cx="698500" cy="1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159559</xdr:rowOff>
    </xdr:from>
    <xdr:to>
      <xdr:col>22</xdr:col>
      <xdr:colOff>114300</xdr:colOff>
      <xdr:row>16</xdr:row>
      <xdr:rowOff>166374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50384"/>
          <a:ext cx="698500" cy="6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166374</xdr:rowOff>
    </xdr:from>
    <xdr:to>
      <xdr:col>18</xdr:col>
      <xdr:colOff>177800</xdr:colOff>
      <xdr:row>17</xdr:row>
      <xdr:rowOff>21703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57199"/>
          <a:ext cx="698500" cy="2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107007</xdr:rowOff>
    </xdr:from>
    <xdr:to>
      <xdr:col>29</xdr:col>
      <xdr:colOff>177800</xdr:colOff>
      <xdr:row>16</xdr:row>
      <xdr:rowOff>37157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26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123534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7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96567</xdr:rowOff>
    </xdr:from>
    <xdr:to>
      <xdr:col>26</xdr:col>
      <xdr:colOff>101600</xdr:colOff>
      <xdr:row>17</xdr:row>
      <xdr:rowOff>26717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87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36894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56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108759</xdr:rowOff>
    </xdr:from>
    <xdr:to>
      <xdr:col>22</xdr:col>
      <xdr:colOff>165100</xdr:colOff>
      <xdr:row>17</xdr:row>
      <xdr:rowOff>38909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99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49086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115574</xdr:rowOff>
    </xdr:from>
    <xdr:to>
      <xdr:col>19</xdr:col>
      <xdr:colOff>38100</xdr:colOff>
      <xdr:row>17</xdr:row>
      <xdr:rowOff>45724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06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55901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7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142353</xdr:rowOff>
    </xdr:from>
    <xdr:to>
      <xdr:col>15</xdr:col>
      <xdr:colOff>101600</xdr:colOff>
      <xdr:row>17</xdr:row>
      <xdr:rowOff>72503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33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82680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0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156184</xdr:rowOff>
    </xdr:from>
    <xdr:to>
      <xdr:col>29</xdr:col>
      <xdr:colOff>127000</xdr:colOff>
      <xdr:row>35</xdr:row>
      <xdr:rowOff>164491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66534"/>
          <a:ext cx="647700" cy="8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140961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51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164491</xdr:rowOff>
    </xdr:from>
    <xdr:to>
      <xdr:col>26</xdr:col>
      <xdr:colOff>50800</xdr:colOff>
      <xdr:row>35</xdr:row>
      <xdr:rowOff>218897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74841"/>
          <a:ext cx="698500" cy="54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127533</xdr:rowOff>
    </xdr:from>
    <xdr:to>
      <xdr:col>22</xdr:col>
      <xdr:colOff>114300</xdr:colOff>
      <xdr:row>35</xdr:row>
      <xdr:rowOff>218897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37883"/>
          <a:ext cx="698500" cy="91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127533</xdr:rowOff>
    </xdr:from>
    <xdr:to>
      <xdr:col>18</xdr:col>
      <xdr:colOff>177800</xdr:colOff>
      <xdr:row>35</xdr:row>
      <xdr:rowOff>221107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37883"/>
          <a:ext cx="698500" cy="93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105384</xdr:rowOff>
    </xdr:from>
    <xdr:to>
      <xdr:col>29</xdr:col>
      <xdr:colOff>177800</xdr:colOff>
      <xdr:row>35</xdr:row>
      <xdr:rowOff>206984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15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293361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6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113691</xdr:rowOff>
    </xdr:from>
    <xdr:to>
      <xdr:col>26</xdr:col>
      <xdr:colOff>101600</xdr:colOff>
      <xdr:row>35</xdr:row>
      <xdr:rowOff>215291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24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225468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92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168097</xdr:rowOff>
    </xdr:from>
    <xdr:to>
      <xdr:col>22</xdr:col>
      <xdr:colOff>165100</xdr:colOff>
      <xdr:row>35</xdr:row>
      <xdr:rowOff>269697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78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254474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6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76733</xdr:rowOff>
    </xdr:from>
    <xdr:to>
      <xdr:col>19</xdr:col>
      <xdr:colOff>38100</xdr:colOff>
      <xdr:row>35</xdr:row>
      <xdr:rowOff>178333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8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188510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5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170307</xdr:rowOff>
    </xdr:from>
    <xdr:to>
      <xdr:col>15</xdr:col>
      <xdr:colOff>101600</xdr:colOff>
      <xdr:row>35</xdr:row>
      <xdr:rowOff>271907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8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256684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16,219
16,132
77.93
12,101,183
11,707,882
282,128
6,494,331
12,779,064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60668</xdr:rowOff>
    </xdr:from>
    <xdr:to>
      <xdr:col>24</xdr:col>
      <xdr:colOff>63500</xdr:colOff>
      <xdr:row>35</xdr:row>
      <xdr:rowOff>63640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89968"/>
          <a:ext cx="838200" cy="1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63640</xdr:rowOff>
    </xdr:from>
    <xdr:to>
      <xdr:col>19</xdr:col>
      <xdr:colOff>177800</xdr:colOff>
      <xdr:row>35</xdr:row>
      <xdr:rowOff>100178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4390"/>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88265</xdr:rowOff>
    </xdr:from>
    <xdr:to>
      <xdr:col>15</xdr:col>
      <xdr:colOff>50800</xdr:colOff>
      <xdr:row>35</xdr:row>
      <xdr:rowOff>100178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89015"/>
          <a:ext cx="889000" cy="1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88265</xdr:rowOff>
    </xdr:from>
    <xdr:to>
      <xdr:col>10</xdr:col>
      <xdr:colOff>114300</xdr:colOff>
      <xdr:row>35</xdr:row>
      <xdr:rowOff>115405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89015"/>
          <a:ext cx="889000" cy="2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9868</xdr:rowOff>
    </xdr:from>
    <xdr:to>
      <xdr:col>24</xdr:col>
      <xdr:colOff>114300</xdr:colOff>
      <xdr:row>34</xdr:row>
      <xdr:rowOff>111468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3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32745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9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12840</xdr:rowOff>
    </xdr:from>
    <xdr:to>
      <xdr:col>20</xdr:col>
      <xdr:colOff>38100</xdr:colOff>
      <xdr:row>35</xdr:row>
      <xdr:rowOff>114440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130967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8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49378</xdr:rowOff>
    </xdr:from>
    <xdr:to>
      <xdr:col>15</xdr:col>
      <xdr:colOff>101600</xdr:colOff>
      <xdr:row>35</xdr:row>
      <xdr:rowOff>150978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167505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2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37465</xdr:rowOff>
    </xdr:from>
    <xdr:to>
      <xdr:col>10</xdr:col>
      <xdr:colOff>165100</xdr:colOff>
      <xdr:row>35</xdr:row>
      <xdr:rowOff>139065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155592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1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64605</xdr:rowOff>
    </xdr:from>
    <xdr:to>
      <xdr:col>6</xdr:col>
      <xdr:colOff>38100</xdr:colOff>
      <xdr:row>35</xdr:row>
      <xdr:rowOff>166205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11282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4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108893</xdr:rowOff>
    </xdr:from>
    <xdr:to>
      <xdr:col>24</xdr:col>
      <xdr:colOff>63500</xdr:colOff>
      <xdr:row>58</xdr:row>
      <xdr:rowOff>118649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2993"/>
          <a:ext cx="838200" cy="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94756</xdr:rowOff>
    </xdr:from>
    <xdr:to>
      <xdr:col>19</xdr:col>
      <xdr:colOff>177800</xdr:colOff>
      <xdr:row>58</xdr:row>
      <xdr:rowOff>118649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38856"/>
          <a:ext cx="889000" cy="2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94756</xdr:rowOff>
    </xdr:from>
    <xdr:to>
      <xdr:col>15</xdr:col>
      <xdr:colOff>50800</xdr:colOff>
      <xdr:row>58</xdr:row>
      <xdr:rowOff>102465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38856"/>
          <a:ext cx="889000" cy="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102465</xdr:rowOff>
    </xdr:from>
    <xdr:to>
      <xdr:col>10</xdr:col>
      <xdr:colOff>114300</xdr:colOff>
      <xdr:row>58</xdr:row>
      <xdr:rowOff>125399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46565"/>
          <a:ext cx="889000" cy="2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58093</xdr:rowOff>
    </xdr:from>
    <xdr:to>
      <xdr:col>24</xdr:col>
      <xdr:colOff>114300</xdr:colOff>
      <xdr:row>58</xdr:row>
      <xdr:rowOff>159693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67849</xdr:rowOff>
    </xdr:from>
    <xdr:to>
      <xdr:col>20</xdr:col>
      <xdr:colOff>38100</xdr:colOff>
      <xdr:row>58</xdr:row>
      <xdr:rowOff>169449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160576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43956</xdr:rowOff>
    </xdr:from>
    <xdr:to>
      <xdr:col>15</xdr:col>
      <xdr:colOff>101600</xdr:colOff>
      <xdr:row>58</xdr:row>
      <xdr:rowOff>145556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136683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8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51665</xdr:rowOff>
    </xdr:from>
    <xdr:to>
      <xdr:col>10</xdr:col>
      <xdr:colOff>165100</xdr:colOff>
      <xdr:row>58</xdr:row>
      <xdr:rowOff>153265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169792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7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74599</xdr:rowOff>
    </xdr:from>
    <xdr:to>
      <xdr:col>6</xdr:col>
      <xdr:colOff>38100</xdr:colOff>
      <xdr:row>59</xdr:row>
      <xdr:rowOff>4749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167326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140089</xdr:rowOff>
    </xdr:from>
    <xdr:to>
      <xdr:col>24</xdr:col>
      <xdr:colOff>63500</xdr:colOff>
      <xdr:row>77</xdr:row>
      <xdr:rowOff>150192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41739"/>
          <a:ext cx="838200" cy="1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143266</xdr:rowOff>
    </xdr:from>
    <xdr:to>
      <xdr:col>19</xdr:col>
      <xdr:colOff>177800</xdr:colOff>
      <xdr:row>77</xdr:row>
      <xdr:rowOff>150192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44916"/>
          <a:ext cx="8890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143266</xdr:rowOff>
    </xdr:from>
    <xdr:to>
      <xdr:col>15</xdr:col>
      <xdr:colOff>50800</xdr:colOff>
      <xdr:row>77</xdr:row>
      <xdr:rowOff>146672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44916"/>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146672</xdr:rowOff>
    </xdr:from>
    <xdr:to>
      <xdr:col>10</xdr:col>
      <xdr:colOff>114300</xdr:colOff>
      <xdr:row>77</xdr:row>
      <xdr:rowOff>149392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48322"/>
          <a:ext cx="8890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89289</xdr:rowOff>
    </xdr:from>
    <xdr:to>
      <xdr:col>24</xdr:col>
      <xdr:colOff>114300</xdr:colOff>
      <xdr:row>78</xdr:row>
      <xdr:rowOff>19439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9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67716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6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99392</xdr:rowOff>
    </xdr:from>
    <xdr:to>
      <xdr:col>20</xdr:col>
      <xdr:colOff>38100</xdr:colOff>
      <xdr:row>78</xdr:row>
      <xdr:rowOff>29542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0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20669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9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92466</xdr:rowOff>
    </xdr:from>
    <xdr:to>
      <xdr:col>15</xdr:col>
      <xdr:colOff>101600</xdr:colOff>
      <xdr:row>78</xdr:row>
      <xdr:rowOff>22616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9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13743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38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95872</xdr:rowOff>
    </xdr:from>
    <xdr:to>
      <xdr:col>10</xdr:col>
      <xdr:colOff>165100</xdr:colOff>
      <xdr:row>78</xdr:row>
      <xdr:rowOff>26022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17149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39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98592</xdr:rowOff>
    </xdr:from>
    <xdr:to>
      <xdr:col>6</xdr:col>
      <xdr:colOff>38100</xdr:colOff>
      <xdr:row>78</xdr:row>
      <xdr:rowOff>28742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0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19869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39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10987</xdr:rowOff>
    </xdr:from>
    <xdr:to>
      <xdr:col>24</xdr:col>
      <xdr:colOff>63500</xdr:colOff>
      <xdr:row>94</xdr:row>
      <xdr:rowOff>118277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27287"/>
          <a:ext cx="838200" cy="10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118277</xdr:rowOff>
    </xdr:from>
    <xdr:to>
      <xdr:col>19</xdr:col>
      <xdr:colOff>177800</xdr:colOff>
      <xdr:row>95</xdr:row>
      <xdr:rowOff>21513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34577"/>
          <a:ext cx="889000" cy="7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165390</xdr:rowOff>
    </xdr:from>
    <xdr:to>
      <xdr:col>15</xdr:col>
      <xdr:colOff>50800</xdr:colOff>
      <xdr:row>95</xdr:row>
      <xdr:rowOff>21513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10240"/>
          <a:ext cx="889000" cy="19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165390</xdr:rowOff>
    </xdr:from>
    <xdr:to>
      <xdr:col>10</xdr:col>
      <xdr:colOff>114300</xdr:colOff>
      <xdr:row>95</xdr:row>
      <xdr:rowOff>114238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10240"/>
          <a:ext cx="889000" cy="29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131637</xdr:rowOff>
    </xdr:from>
    <xdr:to>
      <xdr:col>24</xdr:col>
      <xdr:colOff>114300</xdr:colOff>
      <xdr:row>94</xdr:row>
      <xdr:rowOff>61787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7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154514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2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67477</xdr:rowOff>
    </xdr:from>
    <xdr:to>
      <xdr:col>20</xdr:col>
      <xdr:colOff>38100</xdr:colOff>
      <xdr:row>94</xdr:row>
      <xdr:rowOff>169077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8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14154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5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142163</xdr:rowOff>
    </xdr:from>
    <xdr:to>
      <xdr:col>15</xdr:col>
      <xdr:colOff>101600</xdr:colOff>
      <xdr:row>95</xdr:row>
      <xdr:rowOff>72313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5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88840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3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114590</xdr:rowOff>
    </xdr:from>
    <xdr:to>
      <xdr:col>10</xdr:col>
      <xdr:colOff>165100</xdr:colOff>
      <xdr:row>94</xdr:row>
      <xdr:rowOff>44740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61267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3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63438</xdr:rowOff>
    </xdr:from>
    <xdr:to>
      <xdr:col>6</xdr:col>
      <xdr:colOff>38100</xdr:colOff>
      <xdr:row>95</xdr:row>
      <xdr:rowOff>165038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10115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12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28105</xdr:rowOff>
    </xdr:from>
    <xdr:to>
      <xdr:col>55</xdr:col>
      <xdr:colOff>0</xdr:colOff>
      <xdr:row>37</xdr:row>
      <xdr:rowOff>31519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71755"/>
          <a:ext cx="83820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28105</xdr:rowOff>
    </xdr:from>
    <xdr:to>
      <xdr:col>50</xdr:col>
      <xdr:colOff>114300</xdr:colOff>
      <xdr:row>37</xdr:row>
      <xdr:rowOff>35835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71755"/>
          <a:ext cx="889000" cy="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35835</xdr:rowOff>
    </xdr:from>
    <xdr:to>
      <xdr:col>45</xdr:col>
      <xdr:colOff>177800</xdr:colOff>
      <xdr:row>37</xdr:row>
      <xdr:rowOff>128384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79485"/>
          <a:ext cx="889000" cy="9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85011</xdr:rowOff>
    </xdr:from>
    <xdr:to>
      <xdr:col>41</xdr:col>
      <xdr:colOff>50800</xdr:colOff>
      <xdr:row>37</xdr:row>
      <xdr:rowOff>128384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85761"/>
          <a:ext cx="889000" cy="38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152169</xdr:rowOff>
    </xdr:from>
    <xdr:to>
      <xdr:col>55</xdr:col>
      <xdr:colOff>50800</xdr:colOff>
      <xdr:row>37</xdr:row>
      <xdr:rowOff>82319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130596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148755</xdr:rowOff>
    </xdr:from>
    <xdr:to>
      <xdr:col>50</xdr:col>
      <xdr:colOff>165100</xdr:colOff>
      <xdr:row>37</xdr:row>
      <xdr:rowOff>78905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70032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1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156485</xdr:rowOff>
    </xdr:from>
    <xdr:to>
      <xdr:col>46</xdr:col>
      <xdr:colOff>38100</xdr:colOff>
      <xdr:row>37</xdr:row>
      <xdr:rowOff>86635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77762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2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77584</xdr:rowOff>
    </xdr:from>
    <xdr:to>
      <xdr:col>41</xdr:col>
      <xdr:colOff>101600</xdr:colOff>
      <xdr:row>38</xdr:row>
      <xdr:rowOff>7734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170311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1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34211</xdr:rowOff>
    </xdr:from>
    <xdr:to>
      <xdr:col>36</xdr:col>
      <xdr:colOff>165100</xdr:colOff>
      <xdr:row>35</xdr:row>
      <xdr:rowOff>135811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126938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2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105913</xdr:rowOff>
    </xdr:from>
    <xdr:to>
      <xdr:col>55</xdr:col>
      <xdr:colOff>0</xdr:colOff>
      <xdr:row>56</xdr:row>
      <xdr:rowOff>12653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535663"/>
          <a:ext cx="838200" cy="7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12653</xdr:rowOff>
    </xdr:from>
    <xdr:to>
      <xdr:col>50</xdr:col>
      <xdr:colOff>114300</xdr:colOff>
      <xdr:row>56</xdr:row>
      <xdr:rowOff>137039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13853"/>
          <a:ext cx="889000" cy="12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137039</xdr:rowOff>
    </xdr:from>
    <xdr:to>
      <xdr:col>45</xdr:col>
      <xdr:colOff>177800</xdr:colOff>
      <xdr:row>57</xdr:row>
      <xdr:rowOff>5183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38239"/>
          <a:ext cx="889000" cy="3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138351</xdr:rowOff>
    </xdr:from>
    <xdr:to>
      <xdr:col>41</xdr:col>
      <xdr:colOff>50800</xdr:colOff>
      <xdr:row>57</xdr:row>
      <xdr:rowOff>5183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568101"/>
          <a:ext cx="889000" cy="20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55113</xdr:rowOff>
    </xdr:from>
    <xdr:to>
      <xdr:col>55</xdr:col>
      <xdr:colOff>50800</xdr:colOff>
      <xdr:row>55</xdr:row>
      <xdr:rowOff>156713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4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77990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3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133303</xdr:rowOff>
    </xdr:from>
    <xdr:to>
      <xdr:col>50</xdr:col>
      <xdr:colOff>165100</xdr:colOff>
      <xdr:row>56</xdr:row>
      <xdr:rowOff>63453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6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79980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3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86239</xdr:rowOff>
    </xdr:from>
    <xdr:to>
      <xdr:col>46</xdr:col>
      <xdr:colOff>38100</xdr:colOff>
      <xdr:row>57</xdr:row>
      <xdr:rowOff>16389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32916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125833</xdr:rowOff>
    </xdr:from>
    <xdr:to>
      <xdr:col>41</xdr:col>
      <xdr:colOff>101600</xdr:colOff>
      <xdr:row>57</xdr:row>
      <xdr:rowOff>55983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2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47110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1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87551</xdr:rowOff>
    </xdr:from>
    <xdr:to>
      <xdr:col>36</xdr:col>
      <xdr:colOff>165100</xdr:colOff>
      <xdr:row>56</xdr:row>
      <xdr:rowOff>17701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1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34228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29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157389</xdr:rowOff>
    </xdr:from>
    <xdr:to>
      <xdr:col>55</xdr:col>
      <xdr:colOff>0</xdr:colOff>
      <xdr:row>78</xdr:row>
      <xdr:rowOff>66439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59039"/>
          <a:ext cx="838200" cy="8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66439</xdr:rowOff>
    </xdr:from>
    <xdr:to>
      <xdr:col>50</xdr:col>
      <xdr:colOff>114300</xdr:colOff>
      <xdr:row>79</xdr:row>
      <xdr:rowOff>94208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39539"/>
          <a:ext cx="889000" cy="19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92348</xdr:rowOff>
    </xdr:from>
    <xdr:to>
      <xdr:col>45</xdr:col>
      <xdr:colOff>177800</xdr:colOff>
      <xdr:row>79</xdr:row>
      <xdr:rowOff>94208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636898"/>
          <a:ext cx="889000" cy="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4020</xdr:rowOff>
    </xdr:from>
    <xdr:to>
      <xdr:col>41</xdr:col>
      <xdr:colOff>50800</xdr:colOff>
      <xdr:row>79</xdr:row>
      <xdr:rowOff>92348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48570"/>
          <a:ext cx="889000" cy="8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106589</xdr:rowOff>
    </xdr:from>
    <xdr:to>
      <xdr:col>55</xdr:col>
      <xdr:colOff>50800</xdr:colOff>
      <xdr:row>78</xdr:row>
      <xdr:rowOff>36739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0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129466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15639</xdr:rowOff>
    </xdr:from>
    <xdr:to>
      <xdr:col>50</xdr:col>
      <xdr:colOff>165100</xdr:colOff>
      <xdr:row>78</xdr:row>
      <xdr:rowOff>117239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8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133766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43408</xdr:rowOff>
    </xdr:from>
    <xdr:to>
      <xdr:col>46</xdr:col>
      <xdr:colOff>38100</xdr:colOff>
      <xdr:row>79</xdr:row>
      <xdr:rowOff>145008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136135</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8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41548</xdr:rowOff>
    </xdr:from>
    <xdr:to>
      <xdr:col>41</xdr:col>
      <xdr:colOff>101600</xdr:colOff>
      <xdr:row>79</xdr:row>
      <xdr:rowOff>143148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8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134275</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7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124670</xdr:rowOff>
    </xdr:from>
    <xdr:to>
      <xdr:col>36</xdr:col>
      <xdr:colOff>165100</xdr:colOff>
      <xdr:row>79</xdr:row>
      <xdr:rowOff>54820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45947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40717</xdr:rowOff>
    </xdr:from>
    <xdr:to>
      <xdr:col>55</xdr:col>
      <xdr:colOff>0</xdr:colOff>
      <xdr:row>95</xdr:row>
      <xdr:rowOff>68748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328467"/>
          <a:ext cx="8382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68748</xdr:rowOff>
    </xdr:from>
    <xdr:to>
      <xdr:col>50</xdr:col>
      <xdr:colOff>114300</xdr:colOff>
      <xdr:row>96</xdr:row>
      <xdr:rowOff>49905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356498"/>
          <a:ext cx="889000" cy="15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169086</xdr:rowOff>
    </xdr:from>
    <xdr:to>
      <xdr:col>45</xdr:col>
      <xdr:colOff>177800</xdr:colOff>
      <xdr:row>96</xdr:row>
      <xdr:rowOff>49905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456836"/>
          <a:ext cx="889000" cy="5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166943</xdr:rowOff>
    </xdr:from>
    <xdr:to>
      <xdr:col>41</xdr:col>
      <xdr:colOff>50800</xdr:colOff>
      <xdr:row>95</xdr:row>
      <xdr:rowOff>169086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283243"/>
          <a:ext cx="889000" cy="17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161367</xdr:rowOff>
    </xdr:from>
    <xdr:to>
      <xdr:col>55</xdr:col>
      <xdr:colOff>50800</xdr:colOff>
      <xdr:row>95</xdr:row>
      <xdr:rowOff>91517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2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12794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12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17948</xdr:rowOff>
    </xdr:from>
    <xdr:to>
      <xdr:col>50</xdr:col>
      <xdr:colOff>165100</xdr:colOff>
      <xdr:row>95</xdr:row>
      <xdr:rowOff>119548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30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136075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08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170555</xdr:rowOff>
    </xdr:from>
    <xdr:to>
      <xdr:col>46</xdr:col>
      <xdr:colOff>38100</xdr:colOff>
      <xdr:row>96</xdr:row>
      <xdr:rowOff>100705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45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117232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118286</xdr:rowOff>
    </xdr:from>
    <xdr:to>
      <xdr:col>41</xdr:col>
      <xdr:colOff>101600</xdr:colOff>
      <xdr:row>96</xdr:row>
      <xdr:rowOff>48436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64963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18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116143</xdr:rowOff>
    </xdr:from>
    <xdr:to>
      <xdr:col>36</xdr:col>
      <xdr:colOff>165100</xdr:colOff>
      <xdr:row>95</xdr:row>
      <xdr:rowOff>46293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23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62820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00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10770</xdr:rowOff>
    </xdr:from>
    <xdr:to>
      <xdr:col>85</xdr:col>
      <xdr:colOff>127000</xdr:colOff>
      <xdr:row>39</xdr:row>
      <xdr:rowOff>32441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97320"/>
          <a:ext cx="838200" cy="2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165193</xdr:rowOff>
    </xdr:from>
    <xdr:to>
      <xdr:col>81</xdr:col>
      <xdr:colOff>50800</xdr:colOff>
      <xdr:row>39</xdr:row>
      <xdr:rowOff>32441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80293"/>
          <a:ext cx="889000" cy="3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163642</xdr:rowOff>
    </xdr:from>
    <xdr:to>
      <xdr:col>76</xdr:col>
      <xdr:colOff>114300</xdr:colOff>
      <xdr:row>38</xdr:row>
      <xdr:rowOff>165193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78742"/>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69472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163642</xdr:rowOff>
    </xdr:from>
    <xdr:to>
      <xdr:col>71</xdr:col>
      <xdr:colOff>177800</xdr:colOff>
      <xdr:row>39</xdr:row>
      <xdr:rowOff>41108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78742"/>
          <a:ext cx="889000" cy="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131420</xdr:rowOff>
    </xdr:from>
    <xdr:to>
      <xdr:col>85</xdr:col>
      <xdr:colOff>177800</xdr:colOff>
      <xdr:row>39</xdr:row>
      <xdr:rowOff>61570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153091</xdr:rowOff>
    </xdr:from>
    <xdr:to>
      <xdr:col>81</xdr:col>
      <xdr:colOff>101600</xdr:colOff>
      <xdr:row>39</xdr:row>
      <xdr:rowOff>83241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74368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6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114393</xdr:rowOff>
    </xdr:from>
    <xdr:to>
      <xdr:col>76</xdr:col>
      <xdr:colOff>165100</xdr:colOff>
      <xdr:row>39</xdr:row>
      <xdr:rowOff>44543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2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61070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40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112842</xdr:rowOff>
    </xdr:from>
    <xdr:to>
      <xdr:col>72</xdr:col>
      <xdr:colOff>38100</xdr:colOff>
      <xdr:row>39</xdr:row>
      <xdr:rowOff>42992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59519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40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161758</xdr:rowOff>
    </xdr:from>
    <xdr:to>
      <xdr:col>67</xdr:col>
      <xdr:colOff>101600</xdr:colOff>
      <xdr:row>39</xdr:row>
      <xdr:rowOff>91908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83035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69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74668</xdr:rowOff>
    </xdr:from>
    <xdr:to>
      <xdr:col>85</xdr:col>
      <xdr:colOff>127000</xdr:colOff>
      <xdr:row>74</xdr:row>
      <xdr:rowOff>84681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761968"/>
          <a:ext cx="8382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84681</xdr:rowOff>
    </xdr:from>
    <xdr:to>
      <xdr:col>81</xdr:col>
      <xdr:colOff>50800</xdr:colOff>
      <xdr:row>74</xdr:row>
      <xdr:rowOff>129294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771981"/>
          <a:ext cx="889000" cy="4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129294</xdr:rowOff>
    </xdr:from>
    <xdr:to>
      <xdr:col>76</xdr:col>
      <xdr:colOff>114300</xdr:colOff>
      <xdr:row>75</xdr:row>
      <xdr:rowOff>9855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816594"/>
          <a:ext cx="889000" cy="5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119519</xdr:rowOff>
    </xdr:from>
    <xdr:to>
      <xdr:col>71</xdr:col>
      <xdr:colOff>177800</xdr:colOff>
      <xdr:row>75</xdr:row>
      <xdr:rowOff>9855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2806819"/>
          <a:ext cx="889000" cy="6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23868</xdr:rowOff>
    </xdr:from>
    <xdr:to>
      <xdr:col>85</xdr:col>
      <xdr:colOff>177800</xdr:colOff>
      <xdr:row>74</xdr:row>
      <xdr:rowOff>125468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1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46745</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5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33881</xdr:rowOff>
    </xdr:from>
    <xdr:to>
      <xdr:col>81</xdr:col>
      <xdr:colOff>101600</xdr:colOff>
      <xdr:row>74</xdr:row>
      <xdr:rowOff>135481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72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152008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49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78494</xdr:rowOff>
    </xdr:from>
    <xdr:to>
      <xdr:col>76</xdr:col>
      <xdr:colOff>165100</xdr:colOff>
      <xdr:row>75</xdr:row>
      <xdr:rowOff>8644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7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25171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54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130505</xdr:rowOff>
    </xdr:from>
    <xdr:to>
      <xdr:col>72</xdr:col>
      <xdr:colOff>38100</xdr:colOff>
      <xdr:row>75</xdr:row>
      <xdr:rowOff>60655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8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77182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68719</xdr:rowOff>
    </xdr:from>
    <xdr:to>
      <xdr:col>67</xdr:col>
      <xdr:colOff>101600</xdr:colOff>
      <xdr:row>74</xdr:row>
      <xdr:rowOff>170319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7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15396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5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62212</xdr:rowOff>
    </xdr:from>
    <xdr:to>
      <xdr:col>85</xdr:col>
      <xdr:colOff>127000</xdr:colOff>
      <xdr:row>98</xdr:row>
      <xdr:rowOff>99002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64312"/>
          <a:ext cx="838200" cy="3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99002</xdr:rowOff>
    </xdr:from>
    <xdr:to>
      <xdr:col>81</xdr:col>
      <xdr:colOff>50800</xdr:colOff>
      <xdr:row>98</xdr:row>
      <xdr:rowOff>130060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01102"/>
          <a:ext cx="889000" cy="3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61785</xdr:rowOff>
    </xdr:from>
    <xdr:to>
      <xdr:col>76</xdr:col>
      <xdr:colOff>114300</xdr:colOff>
      <xdr:row>98</xdr:row>
      <xdr:rowOff>130060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63885"/>
          <a:ext cx="8890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61785</xdr:rowOff>
    </xdr:from>
    <xdr:to>
      <xdr:col>71</xdr:col>
      <xdr:colOff>177800</xdr:colOff>
      <xdr:row>98</xdr:row>
      <xdr:rowOff>100549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63885"/>
          <a:ext cx="889000" cy="3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11412</xdr:rowOff>
    </xdr:from>
    <xdr:to>
      <xdr:col>85</xdr:col>
      <xdr:colOff>177800</xdr:colOff>
      <xdr:row>98</xdr:row>
      <xdr:rowOff>113012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161289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9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48202</xdr:rowOff>
    </xdr:from>
    <xdr:to>
      <xdr:col>81</xdr:col>
      <xdr:colOff>101600</xdr:colOff>
      <xdr:row>98</xdr:row>
      <xdr:rowOff>149802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5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4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79260</xdr:rowOff>
    </xdr:from>
    <xdr:to>
      <xdr:col>76</xdr:col>
      <xdr:colOff>165100</xdr:colOff>
      <xdr:row>99</xdr:row>
      <xdr:rowOff>9410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7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10985</xdr:rowOff>
    </xdr:from>
    <xdr:to>
      <xdr:col>72</xdr:col>
      <xdr:colOff>38100</xdr:colOff>
      <xdr:row>98</xdr:row>
      <xdr:rowOff>112585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1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103712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0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49749</xdr:rowOff>
    </xdr:from>
    <xdr:to>
      <xdr:col>67</xdr:col>
      <xdr:colOff>101600</xdr:colOff>
      <xdr:row>98</xdr:row>
      <xdr:rowOff>151349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142476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4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64752</xdr:rowOff>
    </xdr:from>
    <xdr:to>
      <xdr:col>116</xdr:col>
      <xdr:colOff>63500</xdr:colOff>
      <xdr:row>38</xdr:row>
      <xdr:rowOff>100054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579852"/>
          <a:ext cx="8382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49158</xdr:rowOff>
    </xdr:from>
    <xdr:to>
      <xdr:col>111</xdr:col>
      <xdr:colOff>177800</xdr:colOff>
      <xdr:row>38</xdr:row>
      <xdr:rowOff>100054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64258"/>
          <a:ext cx="889000" cy="5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49158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564258"/>
          <a:ext cx="889000" cy="22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36829</xdr:rowOff>
    </xdr:from>
    <xdr:ext cx="534377"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38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49254</xdr:rowOff>
    </xdr:from>
    <xdr:to>
      <xdr:col>112</xdr:col>
      <xdr:colOff>38100</xdr:colOff>
      <xdr:row>38</xdr:row>
      <xdr:rowOff>150854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167381</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56111" y="63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169808</xdr:rowOff>
    </xdr:from>
    <xdr:to>
      <xdr:col>107</xdr:col>
      <xdr:colOff>101600</xdr:colOff>
      <xdr:row>38</xdr:row>
      <xdr:rowOff>99958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116485</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7111" y="628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55918</xdr:rowOff>
    </xdr:from>
    <xdr:to>
      <xdr:col>116</xdr:col>
      <xdr:colOff>63500</xdr:colOff>
      <xdr:row>57</xdr:row>
      <xdr:rowOff>126898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28568"/>
          <a:ext cx="8382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23800</xdr:rowOff>
    </xdr:from>
    <xdr:to>
      <xdr:col>111</xdr:col>
      <xdr:colOff>177800</xdr:colOff>
      <xdr:row>57</xdr:row>
      <xdr:rowOff>126898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796450"/>
          <a:ext cx="889000" cy="1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23800</xdr:rowOff>
    </xdr:from>
    <xdr:to>
      <xdr:col>107</xdr:col>
      <xdr:colOff>50800</xdr:colOff>
      <xdr:row>57</xdr:row>
      <xdr:rowOff>128213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796450"/>
          <a:ext cx="889000" cy="10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128213</xdr:rowOff>
    </xdr:from>
    <xdr:to>
      <xdr:col>102</xdr:col>
      <xdr:colOff>114300</xdr:colOff>
      <xdr:row>57</xdr:row>
      <xdr:rowOff>162731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00863"/>
          <a:ext cx="88900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5118</xdr:rowOff>
    </xdr:from>
    <xdr:to>
      <xdr:col>116</xdr:col>
      <xdr:colOff>114300</xdr:colOff>
      <xdr:row>57</xdr:row>
      <xdr:rowOff>106718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27995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2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76098</xdr:rowOff>
    </xdr:from>
    <xdr:to>
      <xdr:col>112</xdr:col>
      <xdr:colOff>38100</xdr:colOff>
      <xdr:row>58</xdr:row>
      <xdr:rowOff>6248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168825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94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144450</xdr:rowOff>
    </xdr:from>
    <xdr:to>
      <xdr:col>107</xdr:col>
      <xdr:colOff>101600</xdr:colOff>
      <xdr:row>57</xdr:row>
      <xdr:rowOff>74600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91127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2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77413</xdr:rowOff>
    </xdr:from>
    <xdr:to>
      <xdr:col>102</xdr:col>
      <xdr:colOff>165100</xdr:colOff>
      <xdr:row>58</xdr:row>
      <xdr:rowOff>7563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5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170140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94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111931</xdr:rowOff>
    </xdr:from>
    <xdr:to>
      <xdr:col>98</xdr:col>
      <xdr:colOff>38100</xdr:colOff>
      <xdr:row>58</xdr:row>
      <xdr:rowOff>42081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33208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9977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22840</xdr:rowOff>
    </xdr:from>
    <xdr:to>
      <xdr:col>116</xdr:col>
      <xdr:colOff>63500</xdr:colOff>
      <xdr:row>75</xdr:row>
      <xdr:rowOff>42980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881590"/>
          <a:ext cx="838200" cy="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42980</xdr:rowOff>
    </xdr:from>
    <xdr:to>
      <xdr:col>111</xdr:col>
      <xdr:colOff>177800</xdr:colOff>
      <xdr:row>75</xdr:row>
      <xdr:rowOff>67851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901730"/>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134145</xdr:rowOff>
    </xdr:from>
    <xdr:to>
      <xdr:col>107</xdr:col>
      <xdr:colOff>50800</xdr:colOff>
      <xdr:row>75</xdr:row>
      <xdr:rowOff>67851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135645"/>
          <a:ext cx="889000" cy="79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134145</xdr:rowOff>
    </xdr:from>
    <xdr:to>
      <xdr:col>102</xdr:col>
      <xdr:colOff>114300</xdr:colOff>
      <xdr:row>70</xdr:row>
      <xdr:rowOff>153599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135645"/>
          <a:ext cx="889000" cy="1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143490</xdr:rowOff>
    </xdr:from>
    <xdr:to>
      <xdr:col>116</xdr:col>
      <xdr:colOff>114300</xdr:colOff>
      <xdr:row>75</xdr:row>
      <xdr:rowOff>73640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121917</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163630</xdr:rowOff>
    </xdr:from>
    <xdr:to>
      <xdr:col>112</xdr:col>
      <xdr:colOff>38100</xdr:colOff>
      <xdr:row>75</xdr:row>
      <xdr:rowOff>93780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84907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4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17051</xdr:rowOff>
    </xdr:from>
    <xdr:to>
      <xdr:col>107</xdr:col>
      <xdr:colOff>101600</xdr:colOff>
      <xdr:row>75</xdr:row>
      <xdr:rowOff>118651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7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109778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6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83345</xdr:rowOff>
    </xdr:from>
    <xdr:to>
      <xdr:col>102</xdr:col>
      <xdr:colOff>165100</xdr:colOff>
      <xdr:row>71</xdr:row>
      <xdr:rowOff>13495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08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30022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186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102799</xdr:rowOff>
    </xdr:from>
    <xdr:to>
      <xdr:col>98</xdr:col>
      <xdr:colOff>38100</xdr:colOff>
      <xdr:row>71</xdr:row>
      <xdr:rowOff>32949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10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49476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187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721,862</a:t>
          </a:r>
          <a:r>
            <a:rPr kumimoji="1" lang="ja-JP" altLang="en-US" sz="1300">
              <a:latin typeface="ＭＳ Ｐゴシック" panose="020B0600070205080204" pitchFamily="50" charset="-128"/>
              <a:ea typeface="ＭＳ Ｐゴシック" panose="020B0600070205080204" pitchFamily="50" charset="-128"/>
            </a:rPr>
            <a:t>円となっています。このうち人件費は近年、類似団体平均を上回って推移しているため、事業の統合・縮小・廃止などにより、その抑制に努めます。扶助費は町に福祉事務所を設置し、生活保護費を支給していることから、類似団体平均上回っています。普通建設事業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大規模事業を行った影響で、類似団体平均より大きくなっています。公債費が類似団体平均を上回って推移している理由の一つに、継続的に繰上償還を行っていることがあります。これに加え、今後は大規模事業で活用した地方債の償還を開始することから、さらなる増加が見込まれ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16,219
16,132
77.93
12,101,183
11,707,882
282,128
6,494,331
12,779,064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5512</xdr:rowOff>
    </xdr:from>
    <xdr:to>
      <xdr:col>24</xdr:col>
      <xdr:colOff>63500</xdr:colOff>
      <xdr:row>35</xdr:row>
      <xdr:rowOff>67234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0626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135814</xdr:rowOff>
    </xdr:from>
    <xdr:to>
      <xdr:col>19</xdr:col>
      <xdr:colOff>177800</xdr:colOff>
      <xdr:row>35</xdr:row>
      <xdr:rowOff>5512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651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78892</xdr:rowOff>
    </xdr:from>
    <xdr:to>
      <xdr:col>15</xdr:col>
      <xdr:colOff>50800</xdr:colOff>
      <xdr:row>34</xdr:row>
      <xdr:rowOff>135814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36742"/>
          <a:ext cx="889000" cy="2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78892</xdr:rowOff>
    </xdr:from>
    <xdr:to>
      <xdr:col>10</xdr:col>
      <xdr:colOff>114300</xdr:colOff>
      <xdr:row>34</xdr:row>
      <xdr:rowOff>131242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36742"/>
          <a:ext cx="889000" cy="2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16434</xdr:rowOff>
    </xdr:from>
    <xdr:to>
      <xdr:col>24</xdr:col>
      <xdr:colOff>114300</xdr:colOff>
      <xdr:row>35</xdr:row>
      <xdr:rowOff>118034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166311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126162</xdr:rowOff>
    </xdr:from>
    <xdr:to>
      <xdr:col>20</xdr:col>
      <xdr:colOff>38100</xdr:colOff>
      <xdr:row>35</xdr:row>
      <xdr:rowOff>56312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5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47439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4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85014</xdr:rowOff>
    </xdr:from>
    <xdr:to>
      <xdr:col>15</xdr:col>
      <xdr:colOff>101600</xdr:colOff>
      <xdr:row>35</xdr:row>
      <xdr:rowOff>15164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0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28092</xdr:rowOff>
    </xdr:from>
    <xdr:to>
      <xdr:col>10</xdr:col>
      <xdr:colOff>165100</xdr:colOff>
      <xdr:row>33</xdr:row>
      <xdr:rowOff>129692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146219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6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80442</xdr:rowOff>
    </xdr:from>
    <xdr:to>
      <xdr:col>6</xdr:col>
      <xdr:colOff>38100</xdr:colOff>
      <xdr:row>35</xdr:row>
      <xdr:rowOff>10592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0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1719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0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96838</xdr:rowOff>
    </xdr:from>
    <xdr:to>
      <xdr:col>24</xdr:col>
      <xdr:colOff>63500</xdr:colOff>
      <xdr:row>57</xdr:row>
      <xdr:rowOff>35291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98038"/>
          <a:ext cx="838200" cy="10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21777</xdr:rowOff>
    </xdr:from>
    <xdr:to>
      <xdr:col>19</xdr:col>
      <xdr:colOff>177800</xdr:colOff>
      <xdr:row>57</xdr:row>
      <xdr:rowOff>35291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94427"/>
          <a:ext cx="889000" cy="1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21777</xdr:rowOff>
    </xdr:from>
    <xdr:to>
      <xdr:col>15</xdr:col>
      <xdr:colOff>50800</xdr:colOff>
      <xdr:row>57</xdr:row>
      <xdr:rowOff>27495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94427"/>
          <a:ext cx="889000" cy="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54166</xdr:rowOff>
    </xdr:from>
    <xdr:to>
      <xdr:col>10</xdr:col>
      <xdr:colOff>114300</xdr:colOff>
      <xdr:row>57</xdr:row>
      <xdr:rowOff>27495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12466"/>
          <a:ext cx="889000" cy="4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46038</xdr:rowOff>
    </xdr:from>
    <xdr:to>
      <xdr:col>24</xdr:col>
      <xdr:colOff>114300</xdr:colOff>
      <xdr:row>56</xdr:row>
      <xdr:rowOff>147638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24465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155941</xdr:rowOff>
    </xdr:from>
    <xdr:to>
      <xdr:col>20</xdr:col>
      <xdr:colOff>38100</xdr:colOff>
      <xdr:row>57</xdr:row>
      <xdr:rowOff>86091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5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77218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142427</xdr:rowOff>
    </xdr:from>
    <xdr:to>
      <xdr:col>15</xdr:col>
      <xdr:colOff>101600</xdr:colOff>
      <xdr:row>57</xdr:row>
      <xdr:rowOff>72577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4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63704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3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148145</xdr:rowOff>
    </xdr:from>
    <xdr:to>
      <xdr:col>10</xdr:col>
      <xdr:colOff>165100</xdr:colOff>
      <xdr:row>57</xdr:row>
      <xdr:rowOff>78295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69422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3366</xdr:rowOff>
    </xdr:from>
    <xdr:to>
      <xdr:col>6</xdr:col>
      <xdr:colOff>38100</xdr:colOff>
      <xdr:row>54</xdr:row>
      <xdr:rowOff>104966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121493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3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65287</xdr:rowOff>
    </xdr:from>
    <xdr:to>
      <xdr:col>24</xdr:col>
      <xdr:colOff>63500</xdr:colOff>
      <xdr:row>76</xdr:row>
      <xdr:rowOff>52082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24037"/>
          <a:ext cx="838200" cy="15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52082</xdr:rowOff>
    </xdr:from>
    <xdr:to>
      <xdr:col>19</xdr:col>
      <xdr:colOff>177800</xdr:colOff>
      <xdr:row>76</xdr:row>
      <xdr:rowOff>146504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82282"/>
          <a:ext cx="889000" cy="9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127226</xdr:rowOff>
    </xdr:from>
    <xdr:to>
      <xdr:col>15</xdr:col>
      <xdr:colOff>50800</xdr:colOff>
      <xdr:row>76</xdr:row>
      <xdr:rowOff>146504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57426"/>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127226</xdr:rowOff>
    </xdr:from>
    <xdr:to>
      <xdr:col>10</xdr:col>
      <xdr:colOff>114300</xdr:colOff>
      <xdr:row>77</xdr:row>
      <xdr:rowOff>52360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57426"/>
          <a:ext cx="8890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14487</xdr:rowOff>
    </xdr:from>
    <xdr:to>
      <xdr:col>24</xdr:col>
      <xdr:colOff>114300</xdr:colOff>
      <xdr:row>75</xdr:row>
      <xdr:rowOff>116087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7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37364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2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1282</xdr:rowOff>
    </xdr:from>
    <xdr:to>
      <xdr:col>20</xdr:col>
      <xdr:colOff>38100</xdr:colOff>
      <xdr:row>76</xdr:row>
      <xdr:rowOff>102882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3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119408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0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95704</xdr:rowOff>
    </xdr:from>
    <xdr:to>
      <xdr:col>15</xdr:col>
      <xdr:colOff>101600</xdr:colOff>
      <xdr:row>77</xdr:row>
      <xdr:rowOff>25854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2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42382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76426</xdr:rowOff>
    </xdr:from>
    <xdr:to>
      <xdr:col>10</xdr:col>
      <xdr:colOff>165100</xdr:colOff>
      <xdr:row>77</xdr:row>
      <xdr:rowOff>6576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0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23103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8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1560</xdr:rowOff>
    </xdr:from>
    <xdr:to>
      <xdr:col>6</xdr:col>
      <xdr:colOff>38100</xdr:colOff>
      <xdr:row>77</xdr:row>
      <xdr:rowOff>103160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0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119687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7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2305</xdr:rowOff>
    </xdr:from>
    <xdr:to>
      <xdr:col>24</xdr:col>
      <xdr:colOff>63500</xdr:colOff>
      <xdr:row>99</xdr:row>
      <xdr:rowOff>2797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75855"/>
          <a:ext cx="838200" cy="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1318</xdr:rowOff>
    </xdr:from>
    <xdr:to>
      <xdr:col>19</xdr:col>
      <xdr:colOff>177800</xdr:colOff>
      <xdr:row>99</xdr:row>
      <xdr:rowOff>2797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74868"/>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1318</xdr:rowOff>
    </xdr:from>
    <xdr:to>
      <xdr:col>15</xdr:col>
      <xdr:colOff>50800</xdr:colOff>
      <xdr:row>99</xdr:row>
      <xdr:rowOff>3147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7486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3147</xdr:rowOff>
    </xdr:from>
    <xdr:to>
      <xdr:col>10</xdr:col>
      <xdr:colOff>114300</xdr:colOff>
      <xdr:row>99</xdr:row>
      <xdr:rowOff>13053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76697"/>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122955</xdr:rowOff>
    </xdr:from>
    <xdr:to>
      <xdr:col>24</xdr:col>
      <xdr:colOff>114300</xdr:colOff>
      <xdr:row>99</xdr:row>
      <xdr:rowOff>53105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2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123447</xdr:rowOff>
    </xdr:from>
    <xdr:to>
      <xdr:col>20</xdr:col>
      <xdr:colOff>38100</xdr:colOff>
      <xdr:row>99</xdr:row>
      <xdr:rowOff>53597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2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44724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1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121968</xdr:rowOff>
    </xdr:from>
    <xdr:to>
      <xdr:col>15</xdr:col>
      <xdr:colOff>101600</xdr:colOff>
      <xdr:row>99</xdr:row>
      <xdr:rowOff>52118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43245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123797</xdr:rowOff>
    </xdr:from>
    <xdr:to>
      <xdr:col>10</xdr:col>
      <xdr:colOff>165100</xdr:colOff>
      <xdr:row>99</xdr:row>
      <xdr:rowOff>53947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2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45074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133703</xdr:rowOff>
    </xdr:from>
    <xdr:to>
      <xdr:col>6</xdr:col>
      <xdr:colOff>38100</xdr:colOff>
      <xdr:row>99</xdr:row>
      <xdr:rowOff>63853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54980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83617</xdr:rowOff>
    </xdr:from>
    <xdr:to>
      <xdr:col>55</xdr:col>
      <xdr:colOff>0</xdr:colOff>
      <xdr:row>58</xdr:row>
      <xdr:rowOff>8821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56267"/>
          <a:ext cx="838200" cy="9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160459</xdr:rowOff>
    </xdr:from>
    <xdr:to>
      <xdr:col>50</xdr:col>
      <xdr:colOff>114300</xdr:colOff>
      <xdr:row>58</xdr:row>
      <xdr:rowOff>8821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33109"/>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127650</xdr:rowOff>
    </xdr:from>
    <xdr:to>
      <xdr:col>45</xdr:col>
      <xdr:colOff>177800</xdr:colOff>
      <xdr:row>57</xdr:row>
      <xdr:rowOff>160459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00300"/>
          <a:ext cx="889000" cy="3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122610</xdr:rowOff>
    </xdr:from>
    <xdr:to>
      <xdr:col>41</xdr:col>
      <xdr:colOff>50800</xdr:colOff>
      <xdr:row>57</xdr:row>
      <xdr:rowOff>127650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95260"/>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32817</xdr:rowOff>
    </xdr:from>
    <xdr:to>
      <xdr:col>55</xdr:col>
      <xdr:colOff>50800</xdr:colOff>
      <xdr:row>57</xdr:row>
      <xdr:rowOff>134417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55694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129471</xdr:rowOff>
    </xdr:from>
    <xdr:to>
      <xdr:col>50</xdr:col>
      <xdr:colOff>165100</xdr:colOff>
      <xdr:row>58</xdr:row>
      <xdr:rowOff>59621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50748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109659</xdr:rowOff>
    </xdr:from>
    <xdr:to>
      <xdr:col>46</xdr:col>
      <xdr:colOff>38100</xdr:colOff>
      <xdr:row>58</xdr:row>
      <xdr:rowOff>39809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56336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65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76850</xdr:rowOff>
    </xdr:from>
    <xdr:to>
      <xdr:col>41</xdr:col>
      <xdr:colOff>101600</xdr:colOff>
      <xdr:row>58</xdr:row>
      <xdr:rowOff>7000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23527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2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71810</xdr:rowOff>
    </xdr:from>
    <xdr:to>
      <xdr:col>36</xdr:col>
      <xdr:colOff>165100</xdr:colOff>
      <xdr:row>58</xdr:row>
      <xdr:rowOff>1960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4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18487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61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123780</xdr:rowOff>
    </xdr:from>
    <xdr:to>
      <xdr:col>55</xdr:col>
      <xdr:colOff>0</xdr:colOff>
      <xdr:row>77</xdr:row>
      <xdr:rowOff>145169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25430"/>
          <a:ext cx="838200" cy="2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99157</xdr:rowOff>
    </xdr:from>
    <xdr:to>
      <xdr:col>50</xdr:col>
      <xdr:colOff>114300</xdr:colOff>
      <xdr:row>77</xdr:row>
      <xdr:rowOff>145169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00807"/>
          <a:ext cx="889000" cy="4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99157</xdr:rowOff>
    </xdr:from>
    <xdr:to>
      <xdr:col>45</xdr:col>
      <xdr:colOff>177800</xdr:colOff>
      <xdr:row>77</xdr:row>
      <xdr:rowOff>111175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00807"/>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161596</xdr:rowOff>
    </xdr:from>
    <xdr:to>
      <xdr:col>41</xdr:col>
      <xdr:colOff>50800</xdr:colOff>
      <xdr:row>77</xdr:row>
      <xdr:rowOff>111175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191796"/>
          <a:ext cx="889000" cy="12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109717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72980</xdr:rowOff>
    </xdr:from>
    <xdr:to>
      <xdr:col>55</xdr:col>
      <xdr:colOff>50800</xdr:colOff>
      <xdr:row>78</xdr:row>
      <xdr:rowOff>3130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95857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94369</xdr:rowOff>
    </xdr:from>
    <xdr:to>
      <xdr:col>50</xdr:col>
      <xdr:colOff>165100</xdr:colOff>
      <xdr:row>78</xdr:row>
      <xdr:rowOff>24519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9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41046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7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48357</xdr:rowOff>
    </xdr:from>
    <xdr:to>
      <xdr:col>46</xdr:col>
      <xdr:colOff>38100</xdr:colOff>
      <xdr:row>77</xdr:row>
      <xdr:rowOff>149957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5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141084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34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60375</xdr:rowOff>
    </xdr:from>
    <xdr:to>
      <xdr:col>41</xdr:col>
      <xdr:colOff>101600</xdr:colOff>
      <xdr:row>77</xdr:row>
      <xdr:rowOff>161975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6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7052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3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110796</xdr:rowOff>
    </xdr:from>
    <xdr:to>
      <xdr:col>36</xdr:col>
      <xdr:colOff>165100</xdr:colOff>
      <xdr:row>77</xdr:row>
      <xdr:rowOff>40946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57473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1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99380</xdr:rowOff>
    </xdr:from>
    <xdr:to>
      <xdr:col>55</xdr:col>
      <xdr:colOff>0</xdr:colOff>
      <xdr:row>95</xdr:row>
      <xdr:rowOff>66461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215680"/>
          <a:ext cx="838200" cy="1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71599</xdr:rowOff>
    </xdr:from>
    <xdr:to>
      <xdr:col>50</xdr:col>
      <xdr:colOff>114300</xdr:colOff>
      <xdr:row>94</xdr:row>
      <xdr:rowOff>99380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187899"/>
          <a:ext cx="889000" cy="2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71599</xdr:rowOff>
    </xdr:from>
    <xdr:to>
      <xdr:col>45</xdr:col>
      <xdr:colOff>177800</xdr:colOff>
      <xdr:row>96</xdr:row>
      <xdr:rowOff>12305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187899"/>
          <a:ext cx="889000" cy="28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86829</xdr:rowOff>
    </xdr:from>
    <xdr:to>
      <xdr:col>41</xdr:col>
      <xdr:colOff>50800</xdr:colOff>
      <xdr:row>96</xdr:row>
      <xdr:rowOff>12305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374579"/>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158441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15661</xdr:rowOff>
    </xdr:from>
    <xdr:to>
      <xdr:col>55</xdr:col>
      <xdr:colOff>50800</xdr:colOff>
      <xdr:row>95</xdr:row>
      <xdr:rowOff>117261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0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38538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1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48580</xdr:rowOff>
    </xdr:from>
    <xdr:to>
      <xdr:col>50</xdr:col>
      <xdr:colOff>165100</xdr:colOff>
      <xdr:row>94</xdr:row>
      <xdr:rowOff>150180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16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166707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94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20799</xdr:rowOff>
    </xdr:from>
    <xdr:to>
      <xdr:col>46</xdr:col>
      <xdr:colOff>38100</xdr:colOff>
      <xdr:row>94</xdr:row>
      <xdr:rowOff>122399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1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138926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9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132955</xdr:rowOff>
    </xdr:from>
    <xdr:to>
      <xdr:col>41</xdr:col>
      <xdr:colOff>101600</xdr:colOff>
      <xdr:row>96</xdr:row>
      <xdr:rowOff>63105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2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54232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51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36029</xdr:rowOff>
    </xdr:from>
    <xdr:to>
      <xdr:col>36</xdr:col>
      <xdr:colOff>165100</xdr:colOff>
      <xdr:row>95</xdr:row>
      <xdr:rowOff>137629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154156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9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149383</xdr:rowOff>
    </xdr:from>
    <xdr:to>
      <xdr:col>85</xdr:col>
      <xdr:colOff>127000</xdr:colOff>
      <xdr:row>37</xdr:row>
      <xdr:rowOff>152812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9303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152812</xdr:rowOff>
    </xdr:from>
    <xdr:to>
      <xdr:col>81</xdr:col>
      <xdr:colOff>50800</xdr:colOff>
      <xdr:row>37</xdr:row>
      <xdr:rowOff>164438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96462"/>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164438</xdr:rowOff>
    </xdr:from>
    <xdr:to>
      <xdr:col>76</xdr:col>
      <xdr:colOff>114300</xdr:colOff>
      <xdr:row>38</xdr:row>
      <xdr:rowOff>8908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08088"/>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165271</xdr:rowOff>
    </xdr:from>
    <xdr:to>
      <xdr:col>71</xdr:col>
      <xdr:colOff>177800</xdr:colOff>
      <xdr:row>38</xdr:row>
      <xdr:rowOff>8908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08921"/>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98583</xdr:rowOff>
    </xdr:from>
    <xdr:to>
      <xdr:col>85</xdr:col>
      <xdr:colOff>177800</xdr:colOff>
      <xdr:row>38</xdr:row>
      <xdr:rowOff>28733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13510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102012</xdr:rowOff>
    </xdr:from>
    <xdr:to>
      <xdr:col>81</xdr:col>
      <xdr:colOff>101600</xdr:colOff>
      <xdr:row>38</xdr:row>
      <xdr:rowOff>32162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23289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3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113638</xdr:rowOff>
    </xdr:from>
    <xdr:to>
      <xdr:col>76</xdr:col>
      <xdr:colOff>165100</xdr:colOff>
      <xdr:row>38</xdr:row>
      <xdr:rowOff>43788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5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34915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5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129558</xdr:rowOff>
    </xdr:from>
    <xdr:to>
      <xdr:col>72</xdr:col>
      <xdr:colOff>38100</xdr:colOff>
      <xdr:row>38</xdr:row>
      <xdr:rowOff>59708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50835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114471</xdr:rowOff>
    </xdr:from>
    <xdr:to>
      <xdr:col>67</xdr:col>
      <xdr:colOff>101600</xdr:colOff>
      <xdr:row>38</xdr:row>
      <xdr:rowOff>44621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35748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5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160589</xdr:rowOff>
    </xdr:from>
    <xdr:to>
      <xdr:col>85</xdr:col>
      <xdr:colOff>127000</xdr:colOff>
      <xdr:row>57</xdr:row>
      <xdr:rowOff>123208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761789"/>
          <a:ext cx="838200" cy="13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160589</xdr:rowOff>
    </xdr:from>
    <xdr:to>
      <xdr:col>81</xdr:col>
      <xdr:colOff>50800</xdr:colOff>
      <xdr:row>57</xdr:row>
      <xdr:rowOff>81015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761789"/>
          <a:ext cx="889000" cy="9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78914</xdr:rowOff>
    </xdr:from>
    <xdr:to>
      <xdr:col>76</xdr:col>
      <xdr:colOff>114300</xdr:colOff>
      <xdr:row>57</xdr:row>
      <xdr:rowOff>81015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508664"/>
          <a:ext cx="889000" cy="34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78914</xdr:rowOff>
    </xdr:from>
    <xdr:to>
      <xdr:col>71</xdr:col>
      <xdr:colOff>177800</xdr:colOff>
      <xdr:row>56</xdr:row>
      <xdr:rowOff>96582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508664"/>
          <a:ext cx="889000" cy="18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72408</xdr:rowOff>
    </xdr:from>
    <xdr:to>
      <xdr:col>85</xdr:col>
      <xdr:colOff>177800</xdr:colOff>
      <xdr:row>58</xdr:row>
      <xdr:rowOff>2558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4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50835</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2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109789</xdr:rowOff>
    </xdr:from>
    <xdr:to>
      <xdr:col>81</xdr:col>
      <xdr:colOff>101600</xdr:colOff>
      <xdr:row>57</xdr:row>
      <xdr:rowOff>39939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56466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48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30215</xdr:rowOff>
    </xdr:from>
    <xdr:to>
      <xdr:col>76</xdr:col>
      <xdr:colOff>165100</xdr:colOff>
      <xdr:row>57</xdr:row>
      <xdr:rowOff>131815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122942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89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28114</xdr:rowOff>
    </xdr:from>
    <xdr:to>
      <xdr:col>72</xdr:col>
      <xdr:colOff>38100</xdr:colOff>
      <xdr:row>55</xdr:row>
      <xdr:rowOff>129714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4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146241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23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45782</xdr:rowOff>
    </xdr:from>
    <xdr:to>
      <xdr:col>67</xdr:col>
      <xdr:colOff>101600</xdr:colOff>
      <xdr:row>56</xdr:row>
      <xdr:rowOff>147382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6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163909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42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10770</xdr:rowOff>
    </xdr:from>
    <xdr:to>
      <xdr:col>85</xdr:col>
      <xdr:colOff>127000</xdr:colOff>
      <xdr:row>79</xdr:row>
      <xdr:rowOff>32217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55320"/>
          <a:ext cx="838200" cy="2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165193</xdr:rowOff>
    </xdr:from>
    <xdr:to>
      <xdr:col>81</xdr:col>
      <xdr:colOff>50800</xdr:colOff>
      <xdr:row>79</xdr:row>
      <xdr:rowOff>32217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38293"/>
          <a:ext cx="889000" cy="3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163643</xdr:rowOff>
    </xdr:from>
    <xdr:to>
      <xdr:col>76</xdr:col>
      <xdr:colOff>114300</xdr:colOff>
      <xdr:row>78</xdr:row>
      <xdr:rowOff>165193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36743"/>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69473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163643</xdr:rowOff>
    </xdr:from>
    <xdr:to>
      <xdr:col>71</xdr:col>
      <xdr:colOff>177800</xdr:colOff>
      <xdr:row>79</xdr:row>
      <xdr:rowOff>41109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36743"/>
          <a:ext cx="889000" cy="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131420</xdr:rowOff>
    </xdr:from>
    <xdr:to>
      <xdr:col>85</xdr:col>
      <xdr:colOff>177800</xdr:colOff>
      <xdr:row>79</xdr:row>
      <xdr:rowOff>61570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152867</xdr:rowOff>
    </xdr:from>
    <xdr:to>
      <xdr:col>81</xdr:col>
      <xdr:colOff>101600</xdr:colOff>
      <xdr:row>79</xdr:row>
      <xdr:rowOff>83017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2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74144</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1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114393</xdr:rowOff>
    </xdr:from>
    <xdr:to>
      <xdr:col>76</xdr:col>
      <xdr:colOff>165100</xdr:colOff>
      <xdr:row>79</xdr:row>
      <xdr:rowOff>44543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8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61070</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326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112843</xdr:rowOff>
    </xdr:from>
    <xdr:to>
      <xdr:col>72</xdr:col>
      <xdr:colOff>38100</xdr:colOff>
      <xdr:row>79</xdr:row>
      <xdr:rowOff>42993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8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59520</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326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161759</xdr:rowOff>
    </xdr:from>
    <xdr:to>
      <xdr:col>67</xdr:col>
      <xdr:colOff>101600</xdr:colOff>
      <xdr:row>79</xdr:row>
      <xdr:rowOff>91909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83036</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27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74668</xdr:rowOff>
    </xdr:from>
    <xdr:to>
      <xdr:col>85</xdr:col>
      <xdr:colOff>127000</xdr:colOff>
      <xdr:row>94</xdr:row>
      <xdr:rowOff>84680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190968"/>
          <a:ext cx="8382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84680</xdr:rowOff>
    </xdr:from>
    <xdr:to>
      <xdr:col>81</xdr:col>
      <xdr:colOff>50800</xdr:colOff>
      <xdr:row>94</xdr:row>
      <xdr:rowOff>129294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200980"/>
          <a:ext cx="889000" cy="4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129294</xdr:rowOff>
    </xdr:from>
    <xdr:to>
      <xdr:col>76</xdr:col>
      <xdr:colOff>114300</xdr:colOff>
      <xdr:row>95</xdr:row>
      <xdr:rowOff>9855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245594"/>
          <a:ext cx="889000" cy="5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119520</xdr:rowOff>
    </xdr:from>
    <xdr:to>
      <xdr:col>71</xdr:col>
      <xdr:colOff>177800</xdr:colOff>
      <xdr:row>95</xdr:row>
      <xdr:rowOff>9855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235820"/>
          <a:ext cx="889000" cy="6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23868</xdr:rowOff>
    </xdr:from>
    <xdr:to>
      <xdr:col>85</xdr:col>
      <xdr:colOff>177800</xdr:colOff>
      <xdr:row>94</xdr:row>
      <xdr:rowOff>125468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14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46745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99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33880</xdr:rowOff>
    </xdr:from>
    <xdr:to>
      <xdr:col>81</xdr:col>
      <xdr:colOff>101600</xdr:colOff>
      <xdr:row>94</xdr:row>
      <xdr:rowOff>135480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15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152007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92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78494</xdr:rowOff>
    </xdr:from>
    <xdr:to>
      <xdr:col>76</xdr:col>
      <xdr:colOff>165100</xdr:colOff>
      <xdr:row>95</xdr:row>
      <xdr:rowOff>8644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19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25171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97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130505</xdr:rowOff>
    </xdr:from>
    <xdr:to>
      <xdr:col>72</xdr:col>
      <xdr:colOff>38100</xdr:colOff>
      <xdr:row>95</xdr:row>
      <xdr:rowOff>60655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2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77182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02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68720</xdr:rowOff>
    </xdr:from>
    <xdr:to>
      <xdr:col>67</xdr:col>
      <xdr:colOff>101600</xdr:colOff>
      <xdr:row>94</xdr:row>
      <xdr:rowOff>170320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1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15397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96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5503</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9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151130</xdr:rowOff>
    </xdr:from>
    <xdr:to>
      <xdr:col>116</xdr:col>
      <xdr:colOff>63500</xdr:colOff>
      <xdr:row>37</xdr:row>
      <xdr:rowOff>31343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1323300" y="5808980"/>
          <a:ext cx="838200" cy="56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49954</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6505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71527</xdr:rowOff>
    </xdr:from>
    <xdr:to>
      <xdr:col>116</xdr:col>
      <xdr:colOff>114300</xdr:colOff>
      <xdr:row>39</xdr:row>
      <xdr:rowOff>1677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8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61062</xdr:rowOff>
    </xdr:from>
    <xdr:to>
      <xdr:col>111</xdr:col>
      <xdr:colOff>177800</xdr:colOff>
      <xdr:row>37</xdr:row>
      <xdr:rowOff>31343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5547462"/>
          <a:ext cx="889000" cy="82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81128</xdr:rowOff>
    </xdr:from>
    <xdr:to>
      <xdr:col>112</xdr:col>
      <xdr:colOff>38100</xdr:colOff>
      <xdr:row>39</xdr:row>
      <xdr:rowOff>11278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2405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6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61062</xdr:rowOff>
    </xdr:from>
    <xdr:to>
      <xdr:col>107</xdr:col>
      <xdr:colOff>50800</xdr:colOff>
      <xdr:row>37</xdr:row>
      <xdr:rowOff>36373</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9545300" y="5547462"/>
          <a:ext cx="889000" cy="83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58268</xdr:rowOff>
    </xdr:from>
    <xdr:to>
      <xdr:col>107</xdr:col>
      <xdr:colOff>101600</xdr:colOff>
      <xdr:row>38</xdr:row>
      <xdr:rowOff>159868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150995</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6660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36373</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8656300" y="6380023"/>
          <a:ext cx="889000" cy="27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81585</xdr:rowOff>
    </xdr:from>
    <xdr:to>
      <xdr:col>102</xdr:col>
      <xdr:colOff>165100</xdr:colOff>
      <xdr:row>39</xdr:row>
      <xdr:rowOff>11735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2862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689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100330</xdr:rowOff>
    </xdr:from>
    <xdr:to>
      <xdr:col>116</xdr:col>
      <xdr:colOff>114300</xdr:colOff>
      <xdr:row>34</xdr:row>
      <xdr:rowOff>30480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53357</xdr:rowOff>
    </xdr:from>
    <xdr:ext cx="469744"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151993</xdr:rowOff>
    </xdr:from>
    <xdr:to>
      <xdr:col>112</xdr:col>
      <xdr:colOff>38100</xdr:colOff>
      <xdr:row>37</xdr:row>
      <xdr:rowOff>82143</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3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98670</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4017" y="6099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10262</xdr:rowOff>
    </xdr:from>
    <xdr:to>
      <xdr:col>107</xdr:col>
      <xdr:colOff>101600</xdr:colOff>
      <xdr:row>32</xdr:row>
      <xdr:rowOff>111862</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549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128389</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199428" y="527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157023</xdr:rowOff>
    </xdr:from>
    <xdr:to>
      <xdr:col>102</xdr:col>
      <xdr:colOff>165100</xdr:colOff>
      <xdr:row>37</xdr:row>
      <xdr:rowOff>87173</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3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103700</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6017" y="6104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町に福祉事務所を設置して生活保護費を支給していることに加え、こども園を新築したため類似団体平均を大きく上回っています。公債費は繰上償還を行っているため、類似団体を上回る傾向が続い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財政調整基金残高は、大規模事業に伴う歳入不足があったため、取り崩しを行いました。</a:t>
          </a:r>
        </a:p>
        <a:p>
          <a:r>
            <a:rPr kumimoji="1" lang="ja-JP" altLang="en-US" sz="1400">
              <a:latin typeface="ＭＳ ゴシック" pitchFamily="49" charset="-128"/>
              <a:ea typeface="ＭＳ ゴシック" pitchFamily="49" charset="-128"/>
            </a:rPr>
            <a:t>また実質収支額の標準財政規模比は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％程度で推移し、実質単年度収支も黒字を確保しました。</a:t>
          </a:r>
        </a:p>
        <a:p>
          <a:r>
            <a:rPr kumimoji="1" lang="ja-JP" altLang="en-US" sz="1400">
              <a:latin typeface="ＭＳ ゴシック" pitchFamily="49" charset="-128"/>
              <a:ea typeface="ＭＳ ゴシック" pitchFamily="49" charset="-128"/>
            </a:rPr>
            <a:t>今後は物価高騰や大規模事業による歳出の増加が懸念されることから、基金の取り崩しが必要となります。取崩額を最低限に抑えられるような財政運営を行っていきます。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年度決算は、すべての会計で黒字となりました。</a:t>
          </a:r>
        </a:p>
        <a:p>
          <a:r>
            <a:rPr kumimoji="1" lang="ja-JP" altLang="en-US" sz="1400">
              <a:latin typeface="ＭＳ ゴシック" pitchFamily="49" charset="-128"/>
              <a:ea typeface="ＭＳ ゴシック" pitchFamily="49" charset="-128"/>
            </a:rPr>
            <a:t>今後もこの状況を維持できるように、独立採算の原則のもと、各会計で改めて受益と負担の公平性に基づいた使用料の改定などの歳入確保の取り組みを進めていきます。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12101183</v>
      </c>
      <c r="BO4" s="436"/>
      <c r="BP4" s="436"/>
      <c r="BQ4" s="436"/>
      <c r="BR4" s="436"/>
      <c r="BS4" s="436"/>
      <c r="BT4" s="436"/>
      <c r="BU4" s="437"/>
      <c r="BV4" s="435">
        <v>11045299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4.3</v>
      </c>
      <c r="CU4" s="576"/>
      <c r="CV4" s="576"/>
      <c r="CW4" s="576"/>
      <c r="CX4" s="576"/>
      <c r="CY4" s="576"/>
      <c r="CZ4" s="576"/>
      <c r="DA4" s="577"/>
      <c r="DB4" s="575">
        <v>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11707882</v>
      </c>
      <c r="BO5" s="407"/>
      <c r="BP5" s="407"/>
      <c r="BQ5" s="407"/>
      <c r="BR5" s="407"/>
      <c r="BS5" s="407"/>
      <c r="BT5" s="407"/>
      <c r="BU5" s="408"/>
      <c r="BV5" s="406">
        <v>10748543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92.6</v>
      </c>
      <c r="CU5" s="404"/>
      <c r="CV5" s="404"/>
      <c r="CW5" s="404"/>
      <c r="CX5" s="404"/>
      <c r="CY5" s="404"/>
      <c r="CZ5" s="404"/>
      <c r="DA5" s="405"/>
      <c r="DB5" s="403">
        <v>89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393301</v>
      </c>
      <c r="BO6" s="407"/>
      <c r="BP6" s="407"/>
      <c r="BQ6" s="407"/>
      <c r="BR6" s="407"/>
      <c r="BS6" s="407"/>
      <c r="BT6" s="407"/>
      <c r="BU6" s="408"/>
      <c r="BV6" s="406">
        <v>296756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92.8</v>
      </c>
      <c r="CU6" s="550"/>
      <c r="CV6" s="550"/>
      <c r="CW6" s="550"/>
      <c r="CX6" s="550"/>
      <c r="CY6" s="550"/>
      <c r="CZ6" s="550"/>
      <c r="DA6" s="551"/>
      <c r="DB6" s="549">
        <v>89.4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111173</v>
      </c>
      <c r="BO7" s="407"/>
      <c r="BP7" s="407"/>
      <c r="BQ7" s="407"/>
      <c r="BR7" s="407"/>
      <c r="BS7" s="407"/>
      <c r="BT7" s="407"/>
      <c r="BU7" s="408"/>
      <c r="BV7" s="406">
        <v>42232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6494331</v>
      </c>
      <c r="CU7" s="407"/>
      <c r="CV7" s="407"/>
      <c r="CW7" s="407"/>
      <c r="CX7" s="407"/>
      <c r="CY7" s="407"/>
      <c r="CZ7" s="407"/>
      <c r="DA7" s="408"/>
      <c r="DB7" s="406">
        <v>6383918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282128</v>
      </c>
      <c r="BO8" s="407"/>
      <c r="BP8" s="407"/>
      <c r="BQ8" s="407"/>
      <c r="BR8" s="407"/>
      <c r="BS8" s="407"/>
      <c r="BT8" s="407"/>
      <c r="BU8" s="408"/>
      <c r="BV8" s="406">
        <v>254524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0.27</v>
      </c>
      <c r="CU8" s="510"/>
      <c r="CV8" s="510"/>
      <c r="CW8" s="510"/>
      <c r="CX8" s="510"/>
      <c r="CY8" s="510"/>
      <c r="CZ8" s="510"/>
      <c r="DA8" s="511"/>
      <c r="DB8" s="509">
        <v>0.27</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16055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27604</v>
      </c>
      <c r="BO9" s="407"/>
      <c r="BP9" s="407"/>
      <c r="BQ9" s="407"/>
      <c r="BR9" s="407"/>
      <c r="BS9" s="407"/>
      <c r="BT9" s="407"/>
      <c r="BU9" s="408"/>
      <c r="BV9" s="406">
        <v>-68188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16.3</v>
      </c>
      <c r="CU9" s="404"/>
      <c r="CV9" s="404"/>
      <c r="CW9" s="404"/>
      <c r="CX9" s="404"/>
      <c r="CY9" s="404"/>
      <c r="CZ9" s="404"/>
      <c r="DA9" s="405"/>
      <c r="DB9" s="403">
        <v>17.600000000000001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16550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57066</v>
      </c>
      <c r="BO10" s="407"/>
      <c r="BP10" s="407"/>
      <c r="BQ10" s="407"/>
      <c r="BR10" s="407"/>
      <c r="BS10" s="407"/>
      <c r="BT10" s="407"/>
      <c r="BU10" s="408"/>
      <c r="BV10" s="406">
        <v>53627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206111</v>
      </c>
      <c r="BO11" s="407"/>
      <c r="BP11" s="407"/>
      <c r="BQ11" s="407"/>
      <c r="BR11" s="407"/>
      <c r="BS11" s="407"/>
      <c r="BT11" s="407"/>
      <c r="BU11" s="408"/>
      <c r="BV11" s="406">
        <v>217038</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16219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174500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16132</v>
      </c>
      <c r="S13" s="494"/>
      <c r="T13" s="494"/>
      <c r="U13" s="494"/>
      <c r="V13" s="495"/>
      <c r="W13" s="496" t="s">
        <v>131</v>
      </c>
      <c r="X13" s="392"/>
      <c r="Y13" s="392"/>
      <c r="Z13" s="392"/>
      <c r="AA13" s="392"/>
      <c r="AB13" s="393"/>
      <c r="AC13" s="359">
        <v>1017</v>
      </c>
      <c r="AD13" s="360"/>
      <c r="AE13" s="360"/>
      <c r="AF13" s="360"/>
      <c r="AG13" s="361"/>
      <c r="AH13" s="359">
        <v>1258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116281</v>
      </c>
      <c r="BO13" s="407"/>
      <c r="BP13" s="407"/>
      <c r="BQ13" s="407"/>
      <c r="BR13" s="407"/>
      <c r="BS13" s="407"/>
      <c r="BT13" s="407"/>
      <c r="BU13" s="408"/>
      <c r="BV13" s="406">
        <v>202477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6.3</v>
      </c>
      <c r="CU13" s="404"/>
      <c r="CV13" s="404"/>
      <c r="CW13" s="404"/>
      <c r="CX13" s="404"/>
      <c r="CY13" s="404"/>
      <c r="CZ13" s="404"/>
      <c r="DA13" s="405"/>
      <c r="DB13" s="403">
        <v>6.5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16334</v>
      </c>
      <c r="S14" s="494"/>
      <c r="T14" s="494"/>
      <c r="U14" s="494"/>
      <c r="V14" s="495"/>
      <c r="W14" s="497"/>
      <c r="X14" s="395"/>
      <c r="Y14" s="395"/>
      <c r="Z14" s="395"/>
      <c r="AA14" s="395"/>
      <c r="AB14" s="396"/>
      <c r="AC14" s="486">
        <v>12.4</v>
      </c>
      <c r="AD14" s="487"/>
      <c r="AE14" s="487"/>
      <c r="AF14" s="487"/>
      <c r="AG14" s="488"/>
      <c r="AH14" s="486">
        <v>14.7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0.3</v>
      </c>
      <c r="CU14" s="504"/>
      <c r="CV14" s="504"/>
      <c r="CW14" s="504"/>
      <c r="CX14" s="504"/>
      <c r="CY14" s="504"/>
      <c r="CZ14" s="504"/>
      <c r="DA14" s="505"/>
      <c r="DB14" s="503">
        <v>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16244</v>
      </c>
      <c r="S15" s="494"/>
      <c r="T15" s="494"/>
      <c r="U15" s="494"/>
      <c r="V15" s="495"/>
      <c r="W15" s="496" t="s">
        <v>137</v>
      </c>
      <c r="X15" s="392"/>
      <c r="Y15" s="392"/>
      <c r="Z15" s="392"/>
      <c r="AA15" s="392"/>
      <c r="AB15" s="393"/>
      <c r="AC15" s="359">
        <v>1716</v>
      </c>
      <c r="AD15" s="360"/>
      <c r="AE15" s="360"/>
      <c r="AF15" s="360"/>
      <c r="AG15" s="361"/>
      <c r="AH15" s="359">
        <v>1786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1626418</v>
      </c>
      <c r="BO15" s="436"/>
      <c r="BP15" s="436"/>
      <c r="BQ15" s="436"/>
      <c r="BR15" s="436"/>
      <c r="BS15" s="436"/>
      <c r="BT15" s="436"/>
      <c r="BU15" s="437"/>
      <c r="BV15" s="435">
        <v>1615336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20.9</v>
      </c>
      <c r="AD16" s="487"/>
      <c r="AE16" s="487"/>
      <c r="AF16" s="487"/>
      <c r="AG16" s="488"/>
      <c r="AH16" s="486">
        <v>20.9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6095962</v>
      </c>
      <c r="BO16" s="407"/>
      <c r="BP16" s="407"/>
      <c r="BQ16" s="407"/>
      <c r="BR16" s="407"/>
      <c r="BS16" s="407"/>
      <c r="BT16" s="407"/>
      <c r="BU16" s="408"/>
      <c r="BV16" s="406">
        <v>5994146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5464</v>
      </c>
      <c r="AD17" s="360"/>
      <c r="AE17" s="360"/>
      <c r="AF17" s="360"/>
      <c r="AG17" s="361"/>
      <c r="AH17" s="359">
        <v>5491</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2010747</v>
      </c>
      <c r="BO17" s="407"/>
      <c r="BP17" s="407"/>
      <c r="BQ17" s="407"/>
      <c r="BR17" s="407"/>
      <c r="BS17" s="407"/>
      <c r="BT17" s="407"/>
      <c r="BU17" s="408"/>
      <c r="BV17" s="406">
        <v>1996660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77.930000000000007</v>
      </c>
      <c r="M18" s="459"/>
      <c r="N18" s="459"/>
      <c r="O18" s="459"/>
      <c r="P18" s="459"/>
      <c r="Q18" s="459"/>
      <c r="R18" s="460"/>
      <c r="S18" s="460"/>
      <c r="T18" s="460"/>
      <c r="U18" s="460"/>
      <c r="V18" s="461"/>
      <c r="W18" s="477"/>
      <c r="X18" s="478"/>
      <c r="Y18" s="478"/>
      <c r="Z18" s="478"/>
      <c r="AA18" s="478"/>
      <c r="AB18" s="502"/>
      <c r="AC18" s="376">
        <v>66.7</v>
      </c>
      <c r="AD18" s="377"/>
      <c r="AE18" s="377"/>
      <c r="AF18" s="377"/>
      <c r="AG18" s="462"/>
      <c r="AH18" s="376">
        <v>64.3</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6106689</v>
      </c>
      <c r="BO18" s="407"/>
      <c r="BP18" s="407"/>
      <c r="BQ18" s="407"/>
      <c r="BR18" s="407"/>
      <c r="BS18" s="407"/>
      <c r="BT18" s="407"/>
      <c r="BU18" s="408"/>
      <c r="BV18" s="406">
        <v>5728249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206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8087631</v>
      </c>
      <c r="BO19" s="407"/>
      <c r="BP19" s="407"/>
      <c r="BQ19" s="407"/>
      <c r="BR19" s="407"/>
      <c r="BS19" s="407"/>
      <c r="BT19" s="407"/>
      <c r="BU19" s="408"/>
      <c r="BV19" s="406">
        <v>7433365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5682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12779064</v>
      </c>
      <c r="BO22" s="436"/>
      <c r="BP22" s="436"/>
      <c r="BQ22" s="436"/>
      <c r="BR22" s="436"/>
      <c r="BS22" s="436"/>
      <c r="BT22" s="436"/>
      <c r="BU22" s="437"/>
      <c r="BV22" s="435">
        <v>12650468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10516639</v>
      </c>
      <c r="BO23" s="407"/>
      <c r="BP23" s="407"/>
      <c r="BQ23" s="407"/>
      <c r="BR23" s="407"/>
      <c r="BS23" s="407"/>
      <c r="BT23" s="407"/>
      <c r="BU23" s="408"/>
      <c r="BV23" s="406">
        <v>10767787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8270</v>
      </c>
      <c r="R24" s="360"/>
      <c r="S24" s="360"/>
      <c r="T24" s="360"/>
      <c r="U24" s="360"/>
      <c r="V24" s="361"/>
      <c r="W24" s="449"/>
      <c r="X24" s="386"/>
      <c r="Y24" s="387"/>
      <c r="Z24" s="362" t="s">
        <v>161</v>
      </c>
      <c r="AA24" s="363"/>
      <c r="AB24" s="363"/>
      <c r="AC24" s="363"/>
      <c r="AD24" s="363"/>
      <c r="AE24" s="363"/>
      <c r="AF24" s="363"/>
      <c r="AG24" s="364"/>
      <c r="AH24" s="359">
        <v>177</v>
      </c>
      <c r="AI24" s="360"/>
      <c r="AJ24" s="360"/>
      <c r="AK24" s="360"/>
      <c r="AL24" s="361"/>
      <c r="AM24" s="359">
        <v>516309</v>
      </c>
      <c r="AN24" s="360"/>
      <c r="AO24" s="360"/>
      <c r="AP24" s="360"/>
      <c r="AQ24" s="360"/>
      <c r="AR24" s="361"/>
      <c r="AS24" s="359">
        <v>2917</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11290058</v>
      </c>
      <c r="BO24" s="407"/>
      <c r="BP24" s="407"/>
      <c r="BQ24" s="407"/>
      <c r="BR24" s="407"/>
      <c r="BS24" s="407"/>
      <c r="BT24" s="407"/>
      <c r="BU24" s="408"/>
      <c r="BV24" s="406">
        <v>10823176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6620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378669</v>
      </c>
      <c r="BO25" s="436"/>
      <c r="BP25" s="436"/>
      <c r="BQ25" s="436"/>
      <c r="BR25" s="436"/>
      <c r="BS25" s="436"/>
      <c r="BT25" s="436"/>
      <c r="BU25" s="437"/>
      <c r="BV25" s="435">
        <v>259902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6210</v>
      </c>
      <c r="R26" s="360"/>
      <c r="S26" s="360"/>
      <c r="T26" s="360"/>
      <c r="U26" s="360"/>
      <c r="V26" s="361"/>
      <c r="W26" s="449"/>
      <c r="X26" s="386"/>
      <c r="Y26" s="387"/>
      <c r="Z26" s="362" t="s">
        <v>167</v>
      </c>
      <c r="AA26" s="417"/>
      <c r="AB26" s="417"/>
      <c r="AC26" s="417"/>
      <c r="AD26" s="417"/>
      <c r="AE26" s="417"/>
      <c r="AF26" s="417"/>
      <c r="AG26" s="418"/>
      <c r="AH26" s="359">
        <v>6</v>
      </c>
      <c r="AI26" s="360"/>
      <c r="AJ26" s="360"/>
      <c r="AK26" s="360"/>
      <c r="AL26" s="361"/>
      <c r="AM26" s="359">
        <v>15042</v>
      </c>
      <c r="AN26" s="360"/>
      <c r="AO26" s="360"/>
      <c r="AP26" s="360"/>
      <c r="AQ26" s="360"/>
      <c r="AR26" s="361"/>
      <c r="AS26" s="359">
        <v>2507</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3310</v>
      </c>
      <c r="R27" s="360"/>
      <c r="S27" s="360"/>
      <c r="T27" s="360"/>
      <c r="U27" s="360"/>
      <c r="V27" s="361"/>
      <c r="W27" s="449"/>
      <c r="X27" s="386"/>
      <c r="Y27" s="387"/>
      <c r="Z27" s="362" t="s">
        <v>170</v>
      </c>
      <c r="AA27" s="363"/>
      <c r="AB27" s="363"/>
      <c r="AC27" s="363"/>
      <c r="AD27" s="363"/>
      <c r="AE27" s="363"/>
      <c r="AF27" s="363"/>
      <c r="AG27" s="364"/>
      <c r="AH27" s="359">
        <v>2</v>
      </c>
      <c r="AI27" s="360"/>
      <c r="AJ27" s="360"/>
      <c r="AK27" s="360"/>
      <c r="AL27" s="361"/>
      <c r="AM27" s="359" t="s">
        <v>171</v>
      </c>
      <c r="AN27" s="360"/>
      <c r="AO27" s="360"/>
      <c r="AP27" s="360"/>
      <c r="AQ27" s="360"/>
      <c r="AR27" s="361"/>
      <c r="AS27" s="359" t="s">
        <v>171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224778</v>
      </c>
      <c r="BO27" s="441"/>
      <c r="BP27" s="441"/>
      <c r="BQ27" s="441"/>
      <c r="BR27" s="441"/>
      <c r="BS27" s="441"/>
      <c r="BT27" s="441"/>
      <c r="BU27" s="442"/>
      <c r="BV27" s="440">
        <v>224775</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2400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2328117</v>
      </c>
      <c r="BO28" s="436"/>
      <c r="BP28" s="436"/>
      <c r="BQ28" s="436"/>
      <c r="BR28" s="436"/>
      <c r="BS28" s="436"/>
      <c r="BT28" s="436"/>
      <c r="BU28" s="437"/>
      <c r="BV28" s="435">
        <v>2445551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10</v>
      </c>
      <c r="M29" s="360"/>
      <c r="N29" s="360"/>
      <c r="O29" s="360"/>
      <c r="P29" s="361"/>
      <c r="Q29" s="359">
        <v>2240</v>
      </c>
      <c r="R29" s="360"/>
      <c r="S29" s="360"/>
      <c r="T29" s="360"/>
      <c r="U29" s="360"/>
      <c r="V29" s="361"/>
      <c r="W29" s="450"/>
      <c r="X29" s="451"/>
      <c r="Y29" s="452"/>
      <c r="Z29" s="362" t="s">
        <v>177</v>
      </c>
      <c r="AA29" s="363"/>
      <c r="AB29" s="363"/>
      <c r="AC29" s="363"/>
      <c r="AD29" s="363"/>
      <c r="AE29" s="363"/>
      <c r="AF29" s="363"/>
      <c r="AG29" s="364"/>
      <c r="AH29" s="359">
        <v>179</v>
      </c>
      <c r="AI29" s="360"/>
      <c r="AJ29" s="360"/>
      <c r="AK29" s="360"/>
      <c r="AL29" s="361"/>
      <c r="AM29" s="359">
        <v>523561</v>
      </c>
      <c r="AN29" s="360"/>
      <c r="AO29" s="360"/>
      <c r="AP29" s="360"/>
      <c r="AQ29" s="360"/>
      <c r="AR29" s="361"/>
      <c r="AS29" s="359">
        <v>2925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1159412</v>
      </c>
      <c r="BO29" s="407"/>
      <c r="BP29" s="407"/>
      <c r="BQ29" s="407"/>
      <c r="BR29" s="407"/>
      <c r="BS29" s="407"/>
      <c r="BT29" s="407"/>
      <c r="BU29" s="408"/>
      <c r="BV29" s="406">
        <v>1237951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91.8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2262999</v>
      </c>
      <c r="BO30" s="441"/>
      <c r="BP30" s="441"/>
      <c r="BQ30" s="441"/>
      <c r="BR30" s="441"/>
      <c r="BS30" s="441"/>
      <c r="BT30" s="441"/>
      <c r="BU30" s="442"/>
      <c r="BV30" s="440">
        <v>2208011</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国民宿舎事業特別会計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IF('各会計、関係団体の財政状況及び健全化判断比率'!B34="","",'各会計、関係団体の財政状況及び健全化判断比率'!B34)</f>
        <v>温泉事業特別会計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鳥取県町村総合事務組合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湯梨浜町土地開発公社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住宅新築資金等貸付事業特別会計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鳥取中部ふるさと広域連合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一般財団法人ゆりはま温泉公社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高齢者及び障がい者住宅整備資金貸付事業特別会計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鳥取中部ふるさと広域連合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鳥取中央有線放送株式会社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鳥取中部ふるさと広域連合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鳥取県後期高齢者医療広域連合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鳥取県後期高齢者医療広域連合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3bLMMqbL9DJqwqZJLUzUa5KjuEriUBvIRit4aVrs0ekns7hNX5rSz7/5a/7XGARZfqsEZ+BWGNbiZ/LJ+ZrQTA==" saltValue="SVHVStc+VYMU+0URAzL1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534</v>
      </c>
      <c r="D34" s="1136"/>
      <c r="E34" s="1137"/>
      <c r="F34" s="32">
        <v>7.4</v>
      </c>
      <c r="G34" s="33">
        <v>7.4</v>
      </c>
      <c r="H34" s="33">
        <v>8.0299999999999994</v>
      </c>
      <c r="I34" s="33">
        <v>7.43</v>
      </c>
      <c r="J34" s="34">
        <v>6.57</v>
      </c>
      <c r="K34" s="22"/>
      <c r="L34" s="22"/>
      <c r="M34" s="22"/>
      <c r="N34" s="22"/>
      <c r="O34" s="22"/>
      <c r="P34" s="22"/>
    </row>
    <row r="35" spans="1:16" ht="39" customHeight="1" x14ac:dyDescent="0.15">
      <c r="A35" s="22"/>
      <c r="B35" s="35"/>
      <c r="C35" s="1132" t="s">
        <v>535</v>
      </c>
      <c r="D35" s="1132"/>
      <c r="E35" s="1133"/>
      <c r="F35" s="36">
        <v>4.3600000000000003</v>
      </c>
      <c r="G35" s="37">
        <v>4.8</v>
      </c>
      <c r="H35" s="37">
        <v>5.14</v>
      </c>
      <c r="I35" s="37">
        <v>3.98</v>
      </c>
      <c r="J35" s="38">
        <v>4.34</v>
      </c>
      <c r="K35" s="22"/>
      <c r="L35" s="22"/>
      <c r="M35" s="22"/>
      <c r="N35" s="22"/>
      <c r="O35" s="22"/>
      <c r="P35" s="22"/>
    </row>
    <row r="36" spans="1:16" ht="39" customHeight="1" x14ac:dyDescent="0.15">
      <c r="A36" s="22"/>
      <c r="B36" s="35"/>
      <c r="C36" s="1132" t="s">
        <v>536</v>
      </c>
      <c r="D36" s="1132"/>
      <c r="E36" s="1133"/>
      <c r="F36" s="36">
        <v>0.45</v>
      </c>
      <c r="G36" s="37">
        <v>7.0000000000000007E-2</v>
      </c>
      <c r="H36" s="37">
        <v>0.59</v>
      </c>
      <c r="I36" s="37">
        <v>1.37</v>
      </c>
      <c r="J36" s="38">
        <v>1.77</v>
      </c>
      <c r="K36" s="22"/>
      <c r="L36" s="22"/>
      <c r="M36" s="22"/>
      <c r="N36" s="22"/>
      <c r="O36" s="22"/>
      <c r="P36" s="22"/>
    </row>
    <row r="37" spans="1:16" ht="39" customHeight="1" x14ac:dyDescent="0.15">
      <c r="A37" s="22"/>
      <c r="B37" s="35"/>
      <c r="C37" s="1132" t="s">
        <v>537</v>
      </c>
      <c r="D37" s="1132"/>
      <c r="E37" s="1133"/>
      <c r="F37" s="36" t="s">
        <v>490</v>
      </c>
      <c r="G37" s="37" t="s">
        <v>490</v>
      </c>
      <c r="H37" s="37">
        <v>0.85</v>
      </c>
      <c r="I37" s="37">
        <v>1.08</v>
      </c>
      <c r="J37" s="38">
        <v>1.45</v>
      </c>
      <c r="K37" s="22"/>
      <c r="L37" s="22"/>
      <c r="M37" s="22"/>
      <c r="N37" s="22"/>
      <c r="O37" s="22"/>
      <c r="P37" s="22"/>
    </row>
    <row r="38" spans="1:16" ht="39" customHeight="1" x14ac:dyDescent="0.15">
      <c r="A38" s="22"/>
      <c r="B38" s="35"/>
      <c r="C38" s="1132" t="s">
        <v>538</v>
      </c>
      <c r="D38" s="1132"/>
      <c r="E38" s="1133"/>
      <c r="F38" s="36">
        <v>0.04</v>
      </c>
      <c r="G38" s="37">
        <v>0.36</v>
      </c>
      <c r="H38" s="37">
        <v>0.39</v>
      </c>
      <c r="I38" s="37">
        <v>0.11</v>
      </c>
      <c r="J38" s="38">
        <v>0.22</v>
      </c>
      <c r="K38" s="22"/>
      <c r="L38" s="22"/>
      <c r="M38" s="22"/>
      <c r="N38" s="22"/>
      <c r="O38" s="22"/>
      <c r="P38" s="22"/>
    </row>
    <row r="39" spans="1:16" ht="39" customHeight="1" x14ac:dyDescent="0.15">
      <c r="A39" s="22"/>
      <c r="B39" s="35"/>
      <c r="C39" s="1132" t="s">
        <v>539</v>
      </c>
      <c r="D39" s="1132"/>
      <c r="E39" s="1133"/>
      <c r="F39" s="36">
        <v>0.03</v>
      </c>
      <c r="G39" s="37">
        <v>0.03</v>
      </c>
      <c r="H39" s="37">
        <v>0.03</v>
      </c>
      <c r="I39" s="37">
        <v>0.02</v>
      </c>
      <c r="J39" s="38">
        <v>0.02</v>
      </c>
      <c r="K39" s="22"/>
      <c r="L39" s="22"/>
      <c r="M39" s="22"/>
      <c r="N39" s="22"/>
      <c r="O39" s="22"/>
      <c r="P39" s="22"/>
    </row>
    <row r="40" spans="1:16" ht="39" customHeight="1" x14ac:dyDescent="0.15">
      <c r="A40" s="22"/>
      <c r="B40" s="35"/>
      <c r="C40" s="1132" t="s">
        <v>540</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541</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542</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543</v>
      </c>
      <c r="D43" s="1134"/>
      <c r="E43" s="1135"/>
      <c r="F43" s="41">
        <v>0</v>
      </c>
      <c r="G43" s="42">
        <v>1.89</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LqUstyhjV4zj6El0Jd/tAFH8BapK2hdKpr7Bpxu8S+icDC7zBZiGWIbxGlQenqAoKlCFgq6hH/K/1AdpxSoHg==" saltValue="nU7ZlPJ46COFOdTEtn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934</v>
      </c>
      <c r="L45" s="58">
        <v>918</v>
      </c>
      <c r="M45" s="58">
        <v>1028</v>
      </c>
      <c r="N45" s="58">
        <v>1106</v>
      </c>
      <c r="O45" s="59">
        <v>1125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517</v>
      </c>
      <c r="L48" s="62">
        <v>527</v>
      </c>
      <c r="M48" s="62">
        <v>371</v>
      </c>
      <c r="N48" s="62">
        <v>365</v>
      </c>
      <c r="O48" s="63">
        <v>357</v>
      </c>
      <c r="P48" s="46"/>
      <c r="Q48" s="46"/>
      <c r="R48" s="46"/>
      <c r="S48" s="46"/>
      <c r="T48" s="46"/>
      <c r="U48" s="46"/>
    </row>
    <row r="49" spans="1:21" ht="30.75" customHeight="1" x14ac:dyDescent="0.15">
      <c r="A49" s="46"/>
      <c r="B49" s="1163"/>
      <c r="C49" s="1164"/>
      <c r="D49" s="60"/>
      <c r="E49" s="1140" t="s">
        <v>14</v>
      </c>
      <c r="F49" s="1140"/>
      <c r="G49" s="1140"/>
      <c r="H49" s="1140"/>
      <c r="I49" s="1140"/>
      <c r="J49" s="1141"/>
      <c r="K49" s="61">
        <v>30</v>
      </c>
      <c r="L49" s="62">
        <v>33</v>
      </c>
      <c r="M49" s="62">
        <v>40</v>
      </c>
      <c r="N49" s="62">
        <v>48</v>
      </c>
      <c r="O49" s="63">
        <v>37</v>
      </c>
      <c r="P49" s="46"/>
      <c r="Q49" s="46"/>
      <c r="R49" s="46"/>
      <c r="S49" s="46"/>
      <c r="T49" s="46"/>
      <c r="U49" s="46"/>
    </row>
    <row r="50" spans="1:21" ht="30.75" customHeight="1" x14ac:dyDescent="0.15">
      <c r="A50" s="46"/>
      <c r="B50" s="1163"/>
      <c r="C50" s="1164"/>
      <c r="D50" s="60"/>
      <c r="E50" s="1140" t="s">
        <v>15</v>
      </c>
      <c r="F50" s="1140"/>
      <c r="G50" s="1140"/>
      <c r="H50" s="1140"/>
      <c r="I50" s="1140"/>
      <c r="J50" s="1141"/>
      <c r="K50" s="61">
        <v>1</v>
      </c>
      <c r="L50" s="62">
        <v>1</v>
      </c>
      <c r="M50" s="62">
        <v>1</v>
      </c>
      <c r="N50" s="62">
        <v>1</v>
      </c>
      <c r="O50" s="63">
        <v>1</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1178</v>
      </c>
      <c r="L52" s="62">
        <v>1097</v>
      </c>
      <c r="M52" s="62">
        <v>1140</v>
      </c>
      <c r="N52" s="62">
        <v>1176</v>
      </c>
      <c r="O52" s="63">
        <v>1171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304</v>
      </c>
      <c r="L53" s="67">
        <v>382</v>
      </c>
      <c r="M53" s="67">
        <v>300</v>
      </c>
      <c r="N53" s="67">
        <v>344</v>
      </c>
      <c r="O53" s="68">
        <v>349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IvdXihYqiIw6d0XI82AHuemfJ6sse0qhcH4ZJg1w7EVv+2vDmJ5j1fMQt54X18NV3VVRiBKSBBwsPrSf86rg==" saltValue="Jz39zgjNAVSoilZ/MwHS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12960</v>
      </c>
      <c r="J41" s="331">
        <v>13127</v>
      </c>
      <c r="K41" s="331">
        <v>12717</v>
      </c>
      <c r="L41" s="331">
        <v>12650</v>
      </c>
      <c r="M41" s="332">
        <v>12779</v>
      </c>
    </row>
    <row r="42" spans="2:13" ht="27.75" customHeight="1" x14ac:dyDescent="0.15">
      <c r="B42" s="1171"/>
      <c r="C42" s="1172"/>
      <c r="D42" s="104"/>
      <c r="E42" s="1175" t="s">
        <v>32</v>
      </c>
      <c r="F42" s="1175"/>
      <c r="G42" s="1175"/>
      <c r="H42" s="1176"/>
      <c r="I42" s="333">
        <v>4</v>
      </c>
      <c r="J42" s="334">
        <v>3</v>
      </c>
      <c r="K42" s="334">
        <v>1</v>
      </c>
      <c r="L42" s="334">
        <v>2</v>
      </c>
      <c r="M42" s="335">
        <v>1</v>
      </c>
    </row>
    <row r="43" spans="2:13" ht="27.75" customHeight="1" x14ac:dyDescent="0.15">
      <c r="B43" s="1171"/>
      <c r="C43" s="1172"/>
      <c r="D43" s="104"/>
      <c r="E43" s="1175" t="s">
        <v>33</v>
      </c>
      <c r="F43" s="1175"/>
      <c r="G43" s="1175"/>
      <c r="H43" s="1176"/>
      <c r="I43" s="333">
        <v>3618</v>
      </c>
      <c r="J43" s="334">
        <v>3362</v>
      </c>
      <c r="K43" s="334">
        <v>2791</v>
      </c>
      <c r="L43" s="334">
        <v>2293</v>
      </c>
      <c r="M43" s="335">
        <v>1857</v>
      </c>
    </row>
    <row r="44" spans="2:13" ht="27.75" customHeight="1" x14ac:dyDescent="0.15">
      <c r="B44" s="1171"/>
      <c r="C44" s="1172"/>
      <c r="D44" s="104"/>
      <c r="E44" s="1175" t="s">
        <v>34</v>
      </c>
      <c r="F44" s="1175"/>
      <c r="G44" s="1175"/>
      <c r="H44" s="1176"/>
      <c r="I44" s="333">
        <v>303</v>
      </c>
      <c r="J44" s="334">
        <v>265</v>
      </c>
      <c r="K44" s="334">
        <v>241</v>
      </c>
      <c r="L44" s="334">
        <v>235</v>
      </c>
      <c r="M44" s="335">
        <v>251</v>
      </c>
    </row>
    <row r="45" spans="2:13" ht="27.75" customHeight="1" x14ac:dyDescent="0.15">
      <c r="B45" s="1171"/>
      <c r="C45" s="1172"/>
      <c r="D45" s="104"/>
      <c r="E45" s="1175" t="s">
        <v>35</v>
      </c>
      <c r="F45" s="1175"/>
      <c r="G45" s="1175"/>
      <c r="H45" s="1176"/>
      <c r="I45" s="333">
        <v>894</v>
      </c>
      <c r="J45" s="334">
        <v>878</v>
      </c>
      <c r="K45" s="334">
        <v>845</v>
      </c>
      <c r="L45" s="334">
        <v>808</v>
      </c>
      <c r="M45" s="335">
        <v>801</v>
      </c>
    </row>
    <row r="46" spans="2:13" ht="27.75" customHeight="1" x14ac:dyDescent="0.15">
      <c r="B46" s="1171"/>
      <c r="C46" s="1172"/>
      <c r="D46" s="105"/>
      <c r="E46" s="1175" t="s">
        <v>36</v>
      </c>
      <c r="F46" s="1175"/>
      <c r="G46" s="1175"/>
      <c r="H46" s="1176"/>
      <c r="I46" s="333" t="s">
        <v>490</v>
      </c>
      <c r="J46" s="334" t="s">
        <v>490</v>
      </c>
      <c r="K46" s="334" t="s">
        <v>490</v>
      </c>
      <c r="L46" s="334" t="s">
        <v>490</v>
      </c>
      <c r="M46" s="335" t="s">
        <v>490</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4105</v>
      </c>
      <c r="J50" s="334">
        <v>4309</v>
      </c>
      <c r="K50" s="334">
        <v>4299</v>
      </c>
      <c r="L50" s="334">
        <v>4375</v>
      </c>
      <c r="M50" s="335">
        <v>4243</v>
      </c>
    </row>
    <row r="51" spans="2:13" ht="27.75" customHeight="1" x14ac:dyDescent="0.15">
      <c r="B51" s="1171"/>
      <c r="C51" s="1172"/>
      <c r="D51" s="104"/>
      <c r="E51" s="1175" t="s">
        <v>42</v>
      </c>
      <c r="F51" s="1175"/>
      <c r="G51" s="1175"/>
      <c r="H51" s="1176"/>
      <c r="I51" s="333">
        <v>75</v>
      </c>
      <c r="J51" s="334">
        <v>75</v>
      </c>
      <c r="K51" s="334">
        <v>97</v>
      </c>
      <c r="L51" s="334">
        <v>84</v>
      </c>
      <c r="M51" s="335">
        <v>72</v>
      </c>
    </row>
    <row r="52" spans="2:13" ht="27.75" customHeight="1" x14ac:dyDescent="0.15">
      <c r="B52" s="1173"/>
      <c r="C52" s="1174"/>
      <c r="D52" s="104"/>
      <c r="E52" s="1175" t="s">
        <v>43</v>
      </c>
      <c r="F52" s="1175"/>
      <c r="G52" s="1175"/>
      <c r="H52" s="1176"/>
      <c r="I52" s="333">
        <v>12753</v>
      </c>
      <c r="J52" s="334">
        <v>12710</v>
      </c>
      <c r="K52" s="334">
        <v>12034</v>
      </c>
      <c r="L52" s="334">
        <v>11418</v>
      </c>
      <c r="M52" s="335">
        <v>11358</v>
      </c>
    </row>
    <row r="53" spans="2:13" ht="27.75" customHeight="1" thickBot="1" x14ac:dyDescent="0.2">
      <c r="B53" s="1177" t="s">
        <v>19</v>
      </c>
      <c r="C53" s="1178"/>
      <c r="D53" s="108"/>
      <c r="E53" s="1179" t="s">
        <v>44</v>
      </c>
      <c r="F53" s="1179"/>
      <c r="G53" s="1179"/>
      <c r="H53" s="1180"/>
      <c r="I53" s="336">
        <v>847</v>
      </c>
      <c r="J53" s="337">
        <v>540</v>
      </c>
      <c r="K53" s="337">
        <v>164</v>
      </c>
      <c r="L53" s="337">
        <v>111</v>
      </c>
      <c r="M53" s="338">
        <v>17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0wnz1IJZoLQOuFpHrTJ0boegTz3q+riy1+g1zInMgjPV6z+IG0Z3jDaPUeFMt84NRJ4WbhEWgASaEavNcKDTdA==" saltValue="Jeiwm+5yZ9vLt904Ycc/0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8" zoomScaleNormal="48"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2392</v>
      </c>
      <c r="G55" s="339">
        <v>2446</v>
      </c>
      <c r="H55" s="340">
        <v>2328</v>
      </c>
    </row>
    <row r="56" spans="2:8" ht="52.5" customHeight="1" x14ac:dyDescent="0.15">
      <c r="B56" s="120"/>
      <c r="C56" s="1198" t="s">
        <v>47</v>
      </c>
      <c r="D56" s="1198"/>
      <c r="E56" s="1199"/>
      <c r="F56" s="341">
        <v>1212</v>
      </c>
      <c r="G56" s="341">
        <v>1238</v>
      </c>
      <c r="H56" s="342">
        <v>1159</v>
      </c>
    </row>
    <row r="57" spans="2:8" ht="53.25" customHeight="1" x14ac:dyDescent="0.15">
      <c r="B57" s="120"/>
      <c r="C57" s="1200" t="s">
        <v>48</v>
      </c>
      <c r="D57" s="1200"/>
      <c r="E57" s="1201"/>
      <c r="F57" s="343">
        <v>2230</v>
      </c>
      <c r="G57" s="343">
        <v>2208</v>
      </c>
      <c r="H57" s="344">
        <v>2263</v>
      </c>
    </row>
    <row r="58" spans="2:8" ht="45.75" customHeight="1" x14ac:dyDescent="0.15">
      <c r="B58" s="121"/>
      <c r="C58" s="1188" t="s">
        <v>549</v>
      </c>
      <c r="D58" s="1189"/>
      <c r="E58" s="1190"/>
      <c r="F58" s="345">
        <v>1620</v>
      </c>
      <c r="G58" s="345">
        <v>1620</v>
      </c>
      <c r="H58" s="346">
        <v>1620</v>
      </c>
    </row>
    <row r="59" spans="2:8" ht="45.75" customHeight="1" x14ac:dyDescent="0.15">
      <c r="B59" s="121"/>
      <c r="C59" s="1188" t="s">
        <v>550</v>
      </c>
      <c r="D59" s="1189"/>
      <c r="E59" s="1190"/>
      <c r="F59" s="345">
        <v>189</v>
      </c>
      <c r="G59" s="345">
        <v>207</v>
      </c>
      <c r="H59" s="346">
        <v>230</v>
      </c>
    </row>
    <row r="60" spans="2:8" ht="45.75" customHeight="1" x14ac:dyDescent="0.15">
      <c r="B60" s="121"/>
      <c r="C60" s="1188" t="s">
        <v>551</v>
      </c>
      <c r="D60" s="1189"/>
      <c r="E60" s="1190"/>
      <c r="F60" s="345">
        <v>159</v>
      </c>
      <c r="G60" s="345">
        <v>140</v>
      </c>
      <c r="H60" s="346">
        <v>210</v>
      </c>
    </row>
    <row r="61" spans="2:8" ht="45.75" customHeight="1" x14ac:dyDescent="0.15">
      <c r="B61" s="121"/>
      <c r="C61" s="1188" t="s">
        <v>552</v>
      </c>
      <c r="D61" s="1189"/>
      <c r="E61" s="1190"/>
      <c r="F61" s="345">
        <v>99</v>
      </c>
      <c r="G61" s="345">
        <v>99</v>
      </c>
      <c r="H61" s="346">
        <v>99</v>
      </c>
    </row>
    <row r="62" spans="2:8" ht="45.75" customHeight="1" thickBot="1" x14ac:dyDescent="0.2">
      <c r="B62" s="122"/>
      <c r="C62" s="1191" t="s">
        <v>553</v>
      </c>
      <c r="D62" s="1192"/>
      <c r="E62" s="1193"/>
      <c r="F62" s="347">
        <v>45</v>
      </c>
      <c r="G62" s="347">
        <v>40</v>
      </c>
      <c r="H62" s="348">
        <v>32</v>
      </c>
    </row>
    <row r="63" spans="2:8" ht="52.5" customHeight="1" thickBot="1" x14ac:dyDescent="0.2">
      <c r="B63" s="123"/>
      <c r="C63" s="1194" t="s">
        <v>49</v>
      </c>
      <c r="D63" s="1194"/>
      <c r="E63" s="1195"/>
      <c r="F63" s="349">
        <v>5834</v>
      </c>
      <c r="G63" s="349">
        <v>5892</v>
      </c>
      <c r="H63" s="350">
        <v>5751</v>
      </c>
    </row>
    <row r="64" spans="2:8" x14ac:dyDescent="0.15"/>
  </sheetData>
  <sheetProtection algorithmName="SHA-512" hashValue="eeFx0c1wgsHTRxI/DP6cmgcg9Z8QbcvOMwawT0h31f+JAD+163wSyruCWSB4lAz0XsfYMLghBNlXejQJCVYXxw==" saltValue="UlHcc8ZUFxSDEcWjTMAy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112795</v>
      </c>
      <c r="E3" s="142"/>
      <c r="F3" s="143">
        <v>96248</v>
      </c>
      <c r="G3" s="144"/>
      <c r="H3" s="145"/>
    </row>
    <row r="4" spans="1:8" x14ac:dyDescent="0.15">
      <c r="A4" s="146"/>
      <c r="B4" s="147"/>
      <c r="C4" s="148"/>
      <c r="D4" s="149">
        <v>90930</v>
      </c>
      <c r="E4" s="150"/>
      <c r="F4" s="151">
        <v>55768</v>
      </c>
      <c r="G4" s="152"/>
      <c r="H4" s="153"/>
    </row>
    <row r="5" spans="1:8" x14ac:dyDescent="0.15">
      <c r="A5" s="134" t="s">
        <v>523</v>
      </c>
      <c r="B5" s="139"/>
      <c r="C5" s="140"/>
      <c r="D5" s="141">
        <v>66922</v>
      </c>
      <c r="E5" s="142"/>
      <c r="F5" s="143">
        <v>76413</v>
      </c>
      <c r="G5" s="144"/>
      <c r="H5" s="145"/>
    </row>
    <row r="6" spans="1:8" x14ac:dyDescent="0.15">
      <c r="A6" s="146"/>
      <c r="B6" s="147"/>
      <c r="C6" s="148"/>
      <c r="D6" s="149">
        <v>48013</v>
      </c>
      <c r="E6" s="150"/>
      <c r="F6" s="151">
        <v>39658</v>
      </c>
      <c r="G6" s="152"/>
      <c r="H6" s="153"/>
    </row>
    <row r="7" spans="1:8" x14ac:dyDescent="0.15">
      <c r="A7" s="134" t="s">
        <v>524</v>
      </c>
      <c r="B7" s="139"/>
      <c r="C7" s="140"/>
      <c r="D7" s="141">
        <v>75582</v>
      </c>
      <c r="E7" s="142"/>
      <c r="F7" s="143">
        <v>66481</v>
      </c>
      <c r="G7" s="144"/>
      <c r="H7" s="145"/>
    </row>
    <row r="8" spans="1:8" x14ac:dyDescent="0.15">
      <c r="A8" s="146"/>
      <c r="B8" s="147"/>
      <c r="C8" s="148"/>
      <c r="D8" s="149">
        <v>34920</v>
      </c>
      <c r="E8" s="150"/>
      <c r="F8" s="151">
        <v>36120</v>
      </c>
      <c r="G8" s="152"/>
      <c r="H8" s="153"/>
    </row>
    <row r="9" spans="1:8" x14ac:dyDescent="0.15">
      <c r="A9" s="134" t="s">
        <v>525</v>
      </c>
      <c r="B9" s="139"/>
      <c r="C9" s="140"/>
      <c r="D9" s="141">
        <v>102788</v>
      </c>
      <c r="E9" s="142"/>
      <c r="F9" s="143">
        <v>67825</v>
      </c>
      <c r="G9" s="144"/>
      <c r="H9" s="145"/>
    </row>
    <row r="10" spans="1:8" x14ac:dyDescent="0.15">
      <c r="A10" s="146"/>
      <c r="B10" s="147"/>
      <c r="C10" s="148"/>
      <c r="D10" s="149">
        <v>67123</v>
      </c>
      <c r="E10" s="150"/>
      <c r="F10" s="151">
        <v>39417</v>
      </c>
      <c r="G10" s="152"/>
      <c r="H10" s="153"/>
    </row>
    <row r="11" spans="1:8" x14ac:dyDescent="0.15">
      <c r="A11" s="134" t="s">
        <v>526</v>
      </c>
      <c r="B11" s="139"/>
      <c r="C11" s="140"/>
      <c r="D11" s="141">
        <v>119890</v>
      </c>
      <c r="E11" s="142"/>
      <c r="F11" s="143">
        <v>81158</v>
      </c>
      <c r="G11" s="144"/>
      <c r="H11" s="145"/>
    </row>
    <row r="12" spans="1:8" x14ac:dyDescent="0.15">
      <c r="A12" s="146"/>
      <c r="B12" s="147"/>
      <c r="C12" s="154"/>
      <c r="D12" s="149">
        <v>86549</v>
      </c>
      <c r="E12" s="150"/>
      <c r="F12" s="151">
        <v>45320</v>
      </c>
      <c r="G12" s="152"/>
      <c r="H12" s="153"/>
    </row>
    <row r="13" spans="1:8" x14ac:dyDescent="0.15">
      <c r="A13" s="134"/>
      <c r="B13" s="139"/>
      <c r="C13" s="140"/>
      <c r="D13" s="141">
        <v>95595</v>
      </c>
      <c r="E13" s="142"/>
      <c r="F13" s="143">
        <v>77625</v>
      </c>
      <c r="G13" s="155"/>
      <c r="H13" s="145"/>
    </row>
    <row r="14" spans="1:8" x14ac:dyDescent="0.15">
      <c r="A14" s="146"/>
      <c r="B14" s="147"/>
      <c r="C14" s="148"/>
      <c r="D14" s="149">
        <v>65507</v>
      </c>
      <c r="E14" s="150"/>
      <c r="F14" s="151">
        <v>43257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4.3600000000000003</v>
      </c>
      <c r="C19" s="156">
        <f>ROUND(VALUE(SUBSTITUTE(実質収支比率等に係る経年分析!G$48,"▲","-")),2)</f>
        <v>4.8099999999999996</v>
      </c>
      <c r="D19" s="156">
        <f>ROUND(VALUE(SUBSTITUTE(実質収支比率等に係る経年分析!H$48,"▲","-")),2)</f>
        <v>5.15</v>
      </c>
      <c r="E19" s="156">
        <f>ROUND(VALUE(SUBSTITUTE(実質収支比率等に係る経年分析!I$48,"▲","-")),2)</f>
        <v>3.99</v>
      </c>
      <c r="F19" s="156">
        <f>ROUND(VALUE(SUBSTITUTE(実質収支比率等に係る経年分析!J$48,"▲","-")),2)</f>
        <v>4.34</v>
      </c>
    </row>
    <row r="20" spans="1:11" x14ac:dyDescent="0.15">
      <c r="A20" s="156" t="s">
        <v>53</v>
      </c>
      <c r="B20" s="156">
        <f>ROUND(VALUE(SUBSTITUTE(実質収支比率等に係る経年分析!F$47,"▲","-")),2)</f>
        <v>38.72</v>
      </c>
      <c r="C20" s="156">
        <f>ROUND(VALUE(SUBSTITUTE(実質収支比率等に係る経年分析!G$47,"▲","-")),2)</f>
        <v>37.49</v>
      </c>
      <c r="D20" s="156">
        <f>ROUND(VALUE(SUBSTITUTE(実質収支比率等に係る経年分析!H$47,"▲","-")),2)</f>
        <v>38.15</v>
      </c>
      <c r="E20" s="156">
        <f>ROUND(VALUE(SUBSTITUTE(実質収支比率等に係る経年分析!I$47,"▲","-")),2)</f>
        <v>38.31</v>
      </c>
      <c r="F20" s="156">
        <f>ROUND(VALUE(SUBSTITUTE(実質収支比率等に係る経年分析!J$47,"▲","-")),2)</f>
        <v>35.85</v>
      </c>
    </row>
    <row r="21" spans="1:11" x14ac:dyDescent="0.15">
      <c r="A21" s="156" t="s">
        <v>54</v>
      </c>
      <c r="B21" s="156">
        <f>IF(ISNUMBER(VALUE(SUBSTITUTE(実質収支比率等に係る経年分析!F$49,"▲","-"))),ROUND(VALUE(SUBSTITUTE(実質収支比率等に係る経年分析!F$49,"▲","-")),2),NA())</f>
        <v>6.5</v>
      </c>
      <c r="C21" s="156">
        <f>IF(ISNUMBER(VALUE(SUBSTITUTE(実質収支比率等に係る経年分析!G$49,"▲","-"))),ROUND(VALUE(SUBSTITUTE(実質収支比率等に係る経年分析!G$49,"▲","-")),2),NA())</f>
        <v>4.58</v>
      </c>
      <c r="D21" s="156">
        <f>IF(ISNUMBER(VALUE(SUBSTITUTE(実質収支比率等に係る経年分析!H$49,"▲","-"))),ROUND(VALUE(SUBSTITUTE(実質収支比率等に係る経年分析!H$49,"▲","-")),2),NA())</f>
        <v>3.91</v>
      </c>
      <c r="E21" s="156">
        <f>IF(ISNUMBER(VALUE(SUBSTITUTE(実質収支比率等に係る経年分析!I$49,"▲","-"))),ROUND(VALUE(SUBSTITUTE(実質収支比率等に係る経年分析!I$49,"▲","-")),2),NA())</f>
        <v>3.17</v>
      </c>
      <c r="F21" s="156">
        <f>IF(ISNUMBER(VALUE(SUBSTITUTE(実質収支比率等に係る経年分析!J$49,"▲","-"))),ROUND(VALUE(SUBSTITUTE(実質収支比率等に係る経年分析!J$49,"▲","-")),2),NA())</f>
        <v>1.79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1.89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住宅新築資金等貸付事業特別会計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温泉事業特別会計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0.22</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1.45</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7.0000000000000007E-2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0.59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4.3600000000000003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5.14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4.34</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8.0299999999999994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7.43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6.57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1178</v>
      </c>
      <c r="E42" s="158"/>
      <c r="F42" s="158"/>
      <c r="G42" s="158">
        <f>'実質公債費比率（分子）の構造'!L$52</f>
        <v>1097</v>
      </c>
      <c r="H42" s="158"/>
      <c r="I42" s="158"/>
      <c r="J42" s="158">
        <f>'実質公債費比率（分子）の構造'!M$52</f>
        <v>1140</v>
      </c>
      <c r="K42" s="158"/>
      <c r="L42" s="158"/>
      <c r="M42" s="158">
        <f>'実質公債費比率（分子）の構造'!N$52</f>
        <v>1176</v>
      </c>
      <c r="N42" s="158"/>
      <c r="O42" s="158"/>
      <c r="P42" s="158">
        <f>'実質公債費比率（分子）の構造'!O$52</f>
        <v>1171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15">
      <c r="A45" s="158" t="s">
        <v>63</v>
      </c>
      <c r="B45" s="158">
        <f>'実質公債費比率（分子）の構造'!K$49</f>
        <v>30</v>
      </c>
      <c r="C45" s="158"/>
      <c r="D45" s="158"/>
      <c r="E45" s="158">
        <f>'実質公債費比率（分子）の構造'!L$49</f>
        <v>33</v>
      </c>
      <c r="F45" s="158"/>
      <c r="G45" s="158"/>
      <c r="H45" s="158">
        <f>'実質公債費比率（分子）の構造'!M$49</f>
        <v>40</v>
      </c>
      <c r="I45" s="158"/>
      <c r="J45" s="158"/>
      <c r="K45" s="158">
        <f>'実質公債費比率（分子）の構造'!N$49</f>
        <v>48</v>
      </c>
      <c r="L45" s="158"/>
      <c r="M45" s="158"/>
      <c r="N45" s="158">
        <f>'実質公債費比率（分子）の構造'!O$49</f>
        <v>37</v>
      </c>
      <c r="O45" s="158"/>
      <c r="P45" s="158"/>
    </row>
    <row r="46" spans="1:16" x14ac:dyDescent="0.15">
      <c r="A46" s="158" t="s">
        <v>64</v>
      </c>
      <c r="B46" s="158">
        <f>'実質公債費比率（分子）の構造'!K$48</f>
        <v>517</v>
      </c>
      <c r="C46" s="158"/>
      <c r="D46" s="158"/>
      <c r="E46" s="158">
        <f>'実質公債費比率（分子）の構造'!L$48</f>
        <v>527</v>
      </c>
      <c r="F46" s="158"/>
      <c r="G46" s="158"/>
      <c r="H46" s="158">
        <f>'実質公債費比率（分子）の構造'!M$48</f>
        <v>371</v>
      </c>
      <c r="I46" s="158"/>
      <c r="J46" s="158"/>
      <c r="K46" s="158">
        <f>'実質公債費比率（分子）の構造'!N$48</f>
        <v>365</v>
      </c>
      <c r="L46" s="158"/>
      <c r="M46" s="158"/>
      <c r="N46" s="158">
        <f>'実質公債費比率（分子）の構造'!O$48</f>
        <v>357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934</v>
      </c>
      <c r="C49" s="158"/>
      <c r="D49" s="158"/>
      <c r="E49" s="158">
        <f>'実質公債費比率（分子）の構造'!L$45</f>
        <v>918</v>
      </c>
      <c r="F49" s="158"/>
      <c r="G49" s="158"/>
      <c r="H49" s="158">
        <f>'実質公債費比率（分子）の構造'!M$45</f>
        <v>1028</v>
      </c>
      <c r="I49" s="158"/>
      <c r="J49" s="158"/>
      <c r="K49" s="158">
        <f>'実質公債費比率（分子）の構造'!N$45</f>
        <v>1106</v>
      </c>
      <c r="L49" s="158"/>
      <c r="M49" s="158"/>
      <c r="N49" s="158">
        <f>'実質公債費比率（分子）の構造'!O$45</f>
        <v>1125</v>
      </c>
      <c r="O49" s="158"/>
      <c r="P49" s="158"/>
    </row>
    <row r="50" spans="1:16" x14ac:dyDescent="0.15">
      <c r="A50" s="158" t="s">
        <v>67</v>
      </c>
      <c r="B50" s="158" t="e">
        <f>NA()</f>
        <v>#N/A</v>
      </c>
      <c r="C50" s="158">
        <f>IF(ISNUMBER('実質公債費比率（分子）の構造'!K$53),'実質公債費比率（分子）の構造'!K$53,NA())</f>
        <v>304</v>
      </c>
      <c r="D50" s="158" t="e">
        <f>NA()</f>
        <v>#N/A</v>
      </c>
      <c r="E50" s="158" t="e">
        <f>NA()</f>
        <v>#N/A</v>
      </c>
      <c r="F50" s="158">
        <f>IF(ISNUMBER('実質公債費比率（分子）の構造'!L$53),'実質公債費比率（分子）の構造'!L$53,NA())</f>
        <v>382</v>
      </c>
      <c r="G50" s="158" t="e">
        <f>NA()</f>
        <v>#N/A</v>
      </c>
      <c r="H50" s="158" t="e">
        <f>NA()</f>
        <v>#N/A</v>
      </c>
      <c r="I50" s="158">
        <f>IF(ISNUMBER('実質公債費比率（分子）の構造'!M$53),'実質公債費比率（分子）の構造'!M$53,NA())</f>
        <v>300</v>
      </c>
      <c r="J50" s="158" t="e">
        <f>NA()</f>
        <v>#N/A</v>
      </c>
      <c r="K50" s="158" t="e">
        <f>NA()</f>
        <v>#N/A</v>
      </c>
      <c r="L50" s="158">
        <f>IF(ISNUMBER('実質公債費比率（分子）の構造'!N$53),'実質公債費比率（分子）の構造'!N$53,NA())</f>
        <v>344</v>
      </c>
      <c r="M50" s="158" t="e">
        <f>NA()</f>
        <v>#N/A</v>
      </c>
      <c r="N50" s="158" t="e">
        <f>NA()</f>
        <v>#N/A</v>
      </c>
      <c r="O50" s="158">
        <f>IF(ISNUMBER('実質公債費比率（分子）の構造'!O$53),'実質公債費比率（分子）の構造'!O$53,NA())</f>
        <v>349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12753</v>
      </c>
      <c r="E56" s="157"/>
      <c r="F56" s="157"/>
      <c r="G56" s="157">
        <f>'将来負担比率（分子）の構造'!J$52</f>
        <v>12710</v>
      </c>
      <c r="H56" s="157"/>
      <c r="I56" s="157"/>
      <c r="J56" s="157">
        <f>'将来負担比率（分子）の構造'!K$52</f>
        <v>12034</v>
      </c>
      <c r="K56" s="157"/>
      <c r="L56" s="157"/>
      <c r="M56" s="157">
        <f>'将来負担比率（分子）の構造'!L$52</f>
        <v>11418</v>
      </c>
      <c r="N56" s="157"/>
      <c r="O56" s="157"/>
      <c r="P56" s="157">
        <f>'将来負担比率（分子）の構造'!M$52</f>
        <v>11358</v>
      </c>
    </row>
    <row r="57" spans="1:16" x14ac:dyDescent="0.15">
      <c r="A57" s="157" t="s">
        <v>42</v>
      </c>
      <c r="B57" s="157"/>
      <c r="C57" s="157"/>
      <c r="D57" s="157">
        <f>'将来負担比率（分子）の構造'!I$51</f>
        <v>75</v>
      </c>
      <c r="E57" s="157"/>
      <c r="F57" s="157"/>
      <c r="G57" s="157">
        <f>'将来負担比率（分子）の構造'!J$51</f>
        <v>75</v>
      </c>
      <c r="H57" s="157"/>
      <c r="I57" s="157"/>
      <c r="J57" s="157">
        <f>'将来負担比率（分子）の構造'!K$51</f>
        <v>97</v>
      </c>
      <c r="K57" s="157"/>
      <c r="L57" s="157"/>
      <c r="M57" s="157">
        <f>'将来負担比率（分子）の構造'!L$51</f>
        <v>84</v>
      </c>
      <c r="N57" s="157"/>
      <c r="O57" s="157"/>
      <c r="P57" s="157">
        <f>'将来負担比率（分子）の構造'!M$51</f>
        <v>72</v>
      </c>
    </row>
    <row r="58" spans="1:16" x14ac:dyDescent="0.15">
      <c r="A58" s="157" t="s">
        <v>41</v>
      </c>
      <c r="B58" s="157"/>
      <c r="C58" s="157"/>
      <c r="D58" s="157">
        <f>'将来負担比率（分子）の構造'!I$50</f>
        <v>4105</v>
      </c>
      <c r="E58" s="157"/>
      <c r="F58" s="157"/>
      <c r="G58" s="157">
        <f>'将来負担比率（分子）の構造'!J$50</f>
        <v>4309</v>
      </c>
      <c r="H58" s="157"/>
      <c r="I58" s="157"/>
      <c r="J58" s="157">
        <f>'将来負担比率（分子）の構造'!K$50</f>
        <v>4299</v>
      </c>
      <c r="K58" s="157"/>
      <c r="L58" s="157"/>
      <c r="M58" s="157">
        <f>'将来負担比率（分子）の構造'!L$50</f>
        <v>4375</v>
      </c>
      <c r="N58" s="157"/>
      <c r="O58" s="157"/>
      <c r="P58" s="157">
        <f>'将来負担比率（分子）の構造'!M$50</f>
        <v>4243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894</v>
      </c>
      <c r="C62" s="157"/>
      <c r="D62" s="157"/>
      <c r="E62" s="157">
        <f>'将来負担比率（分子）の構造'!J$45</f>
        <v>878</v>
      </c>
      <c r="F62" s="157"/>
      <c r="G62" s="157"/>
      <c r="H62" s="157">
        <f>'将来負担比率（分子）の構造'!K$45</f>
        <v>845</v>
      </c>
      <c r="I62" s="157"/>
      <c r="J62" s="157"/>
      <c r="K62" s="157">
        <f>'将来負担比率（分子）の構造'!L$45</f>
        <v>808</v>
      </c>
      <c r="L62" s="157"/>
      <c r="M62" s="157"/>
      <c r="N62" s="157">
        <f>'将来負担比率（分子）の構造'!M$45</f>
        <v>801</v>
      </c>
      <c r="O62" s="157"/>
      <c r="P62" s="157"/>
    </row>
    <row r="63" spans="1:16" x14ac:dyDescent="0.15">
      <c r="A63" s="157" t="s">
        <v>34</v>
      </c>
      <c r="B63" s="157">
        <f>'将来負担比率（分子）の構造'!I$44</f>
        <v>303</v>
      </c>
      <c r="C63" s="157"/>
      <c r="D63" s="157"/>
      <c r="E63" s="157">
        <f>'将来負担比率（分子）の構造'!J$44</f>
        <v>265</v>
      </c>
      <c r="F63" s="157"/>
      <c r="G63" s="157"/>
      <c r="H63" s="157">
        <f>'将来負担比率（分子）の構造'!K$44</f>
        <v>241</v>
      </c>
      <c r="I63" s="157"/>
      <c r="J63" s="157"/>
      <c r="K63" s="157">
        <f>'将来負担比率（分子）の構造'!L$44</f>
        <v>235</v>
      </c>
      <c r="L63" s="157"/>
      <c r="M63" s="157"/>
      <c r="N63" s="157">
        <f>'将来負担比率（分子）の構造'!M$44</f>
        <v>251</v>
      </c>
      <c r="O63" s="157"/>
      <c r="P63" s="157"/>
    </row>
    <row r="64" spans="1:16" x14ac:dyDescent="0.15">
      <c r="A64" s="157" t="s">
        <v>33</v>
      </c>
      <c r="B64" s="157">
        <f>'将来負担比率（分子）の構造'!I$43</f>
        <v>3618</v>
      </c>
      <c r="C64" s="157"/>
      <c r="D64" s="157"/>
      <c r="E64" s="157">
        <f>'将来負担比率（分子）の構造'!J$43</f>
        <v>3362</v>
      </c>
      <c r="F64" s="157"/>
      <c r="G64" s="157"/>
      <c r="H64" s="157">
        <f>'将来負担比率（分子）の構造'!K$43</f>
        <v>2791</v>
      </c>
      <c r="I64" s="157"/>
      <c r="J64" s="157"/>
      <c r="K64" s="157">
        <f>'将来負担比率（分子）の構造'!L$43</f>
        <v>2293</v>
      </c>
      <c r="L64" s="157"/>
      <c r="M64" s="157"/>
      <c r="N64" s="157">
        <f>'将来負担比率（分子）の構造'!M$43</f>
        <v>1857</v>
      </c>
      <c r="O64" s="157"/>
      <c r="P64" s="157"/>
    </row>
    <row r="65" spans="1:16" x14ac:dyDescent="0.15">
      <c r="A65" s="157" t="s">
        <v>32</v>
      </c>
      <c r="B65" s="157">
        <f>'将来負担比率（分子）の構造'!I$42</f>
        <v>4</v>
      </c>
      <c r="C65" s="157"/>
      <c r="D65" s="157"/>
      <c r="E65" s="157">
        <f>'将来負担比率（分子）の構造'!J$42</f>
        <v>3</v>
      </c>
      <c r="F65" s="157"/>
      <c r="G65" s="157"/>
      <c r="H65" s="157">
        <f>'将来負担比率（分子）の構造'!K$42</f>
        <v>1</v>
      </c>
      <c r="I65" s="157"/>
      <c r="J65" s="157"/>
      <c r="K65" s="157">
        <f>'将来負担比率（分子）の構造'!L$42</f>
        <v>2</v>
      </c>
      <c r="L65" s="157"/>
      <c r="M65" s="157"/>
      <c r="N65" s="157">
        <f>'将来負担比率（分子）の構造'!M$42</f>
        <v>1</v>
      </c>
      <c r="O65" s="157"/>
      <c r="P65" s="157"/>
    </row>
    <row r="66" spans="1:16" x14ac:dyDescent="0.15">
      <c r="A66" s="157" t="s">
        <v>31</v>
      </c>
      <c r="B66" s="157">
        <f>'将来負担比率（分子）の構造'!I$41</f>
        <v>12960</v>
      </c>
      <c r="C66" s="157"/>
      <c r="D66" s="157"/>
      <c r="E66" s="157">
        <f>'将来負担比率（分子）の構造'!J$41</f>
        <v>13127</v>
      </c>
      <c r="F66" s="157"/>
      <c r="G66" s="157"/>
      <c r="H66" s="157">
        <f>'将来負担比率（分子）の構造'!K$41</f>
        <v>12717</v>
      </c>
      <c r="I66" s="157"/>
      <c r="J66" s="157"/>
      <c r="K66" s="157">
        <f>'将来負担比率（分子）の構造'!L$41</f>
        <v>12650</v>
      </c>
      <c r="L66" s="157"/>
      <c r="M66" s="157"/>
      <c r="N66" s="157">
        <f>'将来負担比率（分子）の構造'!M$41</f>
        <v>12779</v>
      </c>
      <c r="O66" s="157"/>
      <c r="P66" s="157"/>
    </row>
    <row r="67" spans="1:16" x14ac:dyDescent="0.15">
      <c r="A67" s="157" t="s">
        <v>71</v>
      </c>
      <c r="B67" s="157" t="e">
        <f>NA()</f>
        <v>#N/A</v>
      </c>
      <c r="C67" s="157">
        <f>IF(ISNUMBER('将来負担比率（分子）の構造'!I$53), IF('将来負担比率（分子）の構造'!I$53 &lt; 0, 0, '将来負担比率（分子）の構造'!I$53), NA())</f>
        <v>847</v>
      </c>
      <c r="D67" s="157" t="e">
        <f>NA()</f>
        <v>#N/A</v>
      </c>
      <c r="E67" s="157" t="e">
        <f>NA()</f>
        <v>#N/A</v>
      </c>
      <c r="F67" s="157">
        <f>IF(ISNUMBER('将来負担比率（分子）の構造'!J$53), IF('将来負担比率（分子）の構造'!J$53 &lt; 0, 0, '将来負担比率（分子）の構造'!J$53), NA())</f>
        <v>540</v>
      </c>
      <c r="G67" s="157" t="e">
        <f>NA()</f>
        <v>#N/A</v>
      </c>
      <c r="H67" s="157" t="e">
        <f>NA()</f>
        <v>#N/A</v>
      </c>
      <c r="I67" s="157">
        <f>IF(ISNUMBER('将来負担比率（分子）の構造'!K$53), IF('将来負担比率（分子）の構造'!K$53 &lt; 0, 0, '将来負担比率（分子）の構造'!K$53), NA())</f>
        <v>164</v>
      </c>
      <c r="J67" s="157" t="e">
        <f>NA()</f>
        <v>#N/A</v>
      </c>
      <c r="K67" s="157" t="e">
        <f>NA()</f>
        <v>#N/A</v>
      </c>
      <c r="L67" s="157">
        <f>IF(ISNUMBER('将来負担比率（分子）の構造'!L$53), IF('将来負担比率（分子）の構造'!L$53 &lt; 0, 0, '将来負担比率（分子）の構造'!L$53), NA())</f>
        <v>111</v>
      </c>
      <c r="M67" s="157" t="e">
        <f>NA()</f>
        <v>#N/A</v>
      </c>
      <c r="N67" s="157" t="e">
        <f>NA()</f>
        <v>#N/A</v>
      </c>
      <c r="O67" s="157">
        <f>IF(ISNUMBER('将来負担比率（分子）の構造'!M$53), IF('将来負担比率（分子）の構造'!M$53 &lt; 0, 0, '将来負担比率（分子）の構造'!M$53), NA())</f>
        <v>17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2392</v>
      </c>
      <c r="C72" s="161">
        <f>基金残高に係る経年分析!G55</f>
        <v>2446</v>
      </c>
      <c r="D72" s="161">
        <f>基金残高に係る経年分析!H55</f>
        <v>2328</v>
      </c>
    </row>
    <row r="73" spans="1:16" x14ac:dyDescent="0.15">
      <c r="A73" s="160" t="s">
        <v>74</v>
      </c>
      <c r="B73" s="161">
        <f>基金残高に係る経年分析!F56</f>
        <v>1212</v>
      </c>
      <c r="C73" s="161">
        <f>基金残高に係る経年分析!G56</f>
        <v>1238</v>
      </c>
      <c r="D73" s="161">
        <f>基金残高に係る経年分析!H56</f>
        <v>1159</v>
      </c>
    </row>
    <row r="74" spans="1:16" x14ac:dyDescent="0.15">
      <c r="A74" s="160" t="s">
        <v>75</v>
      </c>
      <c r="B74" s="161">
        <f>基金残高に係る経年分析!F57</f>
        <v>2230</v>
      </c>
      <c r="C74" s="161">
        <f>基金残高に係る経年分析!G57</f>
        <v>2208</v>
      </c>
      <c r="D74" s="161">
        <f>基金残高に係る経年分析!H57</f>
        <v>2263</v>
      </c>
    </row>
  </sheetData>
  <sheetProtection algorithmName="SHA-512" hashValue="V4zySi32+Sba51NIwh3nL4axeDX1rRsRjJ/5xTXJcb7+HPyQU1UpiFvQ4fPmengUf63Zabco3qY3jUHKiOY4pA==" saltValue="/JbQVk9drTyVKBTZH2Fn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1490362</v>
      </c>
      <c r="S5" s="661"/>
      <c r="T5" s="661"/>
      <c r="U5" s="661"/>
      <c r="V5" s="661"/>
      <c r="W5" s="661"/>
      <c r="X5" s="661"/>
      <c r="Y5" s="689"/>
      <c r="Z5" s="702">
        <v>12.3</v>
      </c>
      <c r="AA5" s="702"/>
      <c r="AB5" s="702"/>
      <c r="AC5" s="702"/>
      <c r="AD5" s="703">
        <v>1490362</v>
      </c>
      <c r="AE5" s="703"/>
      <c r="AF5" s="703"/>
      <c r="AG5" s="703"/>
      <c r="AH5" s="703"/>
      <c r="AI5" s="703"/>
      <c r="AJ5" s="703"/>
      <c r="AK5" s="703"/>
      <c r="AL5" s="690">
        <v>22.7</v>
      </c>
      <c r="AM5" s="672"/>
      <c r="AN5" s="672"/>
      <c r="AO5" s="691"/>
      <c r="AP5" s="663" t="s">
        <v>216</v>
      </c>
      <c r="AQ5" s="664"/>
      <c r="AR5" s="664"/>
      <c r="AS5" s="664"/>
      <c r="AT5" s="664"/>
      <c r="AU5" s="664"/>
      <c r="AV5" s="664"/>
      <c r="AW5" s="664"/>
      <c r="AX5" s="664"/>
      <c r="AY5" s="664"/>
      <c r="AZ5" s="664"/>
      <c r="BA5" s="664"/>
      <c r="BB5" s="664"/>
      <c r="BC5" s="664"/>
      <c r="BD5" s="664"/>
      <c r="BE5" s="664"/>
      <c r="BF5" s="665"/>
      <c r="BG5" s="608">
        <v>1476244</v>
      </c>
      <c r="BH5" s="609"/>
      <c r="BI5" s="609"/>
      <c r="BJ5" s="609"/>
      <c r="BK5" s="609"/>
      <c r="BL5" s="609"/>
      <c r="BM5" s="609"/>
      <c r="BN5" s="610"/>
      <c r="BO5" s="646">
        <v>99.1</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73841</v>
      </c>
      <c r="S6" s="609"/>
      <c r="T6" s="609"/>
      <c r="U6" s="609"/>
      <c r="V6" s="609"/>
      <c r="W6" s="609"/>
      <c r="X6" s="609"/>
      <c r="Y6" s="610"/>
      <c r="Z6" s="646">
        <v>0.6</v>
      </c>
      <c r="AA6" s="646"/>
      <c r="AB6" s="646"/>
      <c r="AC6" s="646"/>
      <c r="AD6" s="647">
        <v>73841</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1476244</v>
      </c>
      <c r="BH6" s="609"/>
      <c r="BI6" s="609"/>
      <c r="BJ6" s="609"/>
      <c r="BK6" s="609"/>
      <c r="BL6" s="609"/>
      <c r="BM6" s="609"/>
      <c r="BN6" s="610"/>
      <c r="BO6" s="646">
        <v>99.1</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74070</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74070</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1017</v>
      </c>
      <c r="S7" s="609"/>
      <c r="T7" s="609"/>
      <c r="U7" s="609"/>
      <c r="V7" s="609"/>
      <c r="W7" s="609"/>
      <c r="X7" s="609"/>
      <c r="Y7" s="610"/>
      <c r="Z7" s="646">
        <v>0</v>
      </c>
      <c r="AA7" s="646"/>
      <c r="AB7" s="646"/>
      <c r="AC7" s="646"/>
      <c r="AD7" s="647">
        <v>1017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632760</v>
      </c>
      <c r="BH7" s="609"/>
      <c r="BI7" s="609"/>
      <c r="BJ7" s="609"/>
      <c r="BK7" s="609"/>
      <c r="BL7" s="609"/>
      <c r="BM7" s="609"/>
      <c r="BN7" s="610"/>
      <c r="BO7" s="646">
        <v>42.5</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1966556</v>
      </c>
      <c r="CS7" s="609"/>
      <c r="CT7" s="609"/>
      <c r="CU7" s="609"/>
      <c r="CV7" s="609"/>
      <c r="CW7" s="609"/>
      <c r="CX7" s="609"/>
      <c r="CY7" s="610"/>
      <c r="CZ7" s="646">
        <v>16.8</v>
      </c>
      <c r="DA7" s="646"/>
      <c r="DB7" s="646"/>
      <c r="DC7" s="646"/>
      <c r="DD7" s="614">
        <v>480929</v>
      </c>
      <c r="DE7" s="609"/>
      <c r="DF7" s="609"/>
      <c r="DG7" s="609"/>
      <c r="DH7" s="609"/>
      <c r="DI7" s="609"/>
      <c r="DJ7" s="609"/>
      <c r="DK7" s="609"/>
      <c r="DL7" s="609"/>
      <c r="DM7" s="609"/>
      <c r="DN7" s="609"/>
      <c r="DO7" s="609"/>
      <c r="DP7" s="610"/>
      <c r="DQ7" s="614">
        <v>1148999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14748</v>
      </c>
      <c r="S8" s="609"/>
      <c r="T8" s="609"/>
      <c r="U8" s="609"/>
      <c r="V8" s="609"/>
      <c r="W8" s="609"/>
      <c r="X8" s="609"/>
      <c r="Y8" s="610"/>
      <c r="Z8" s="646">
        <v>0.1</v>
      </c>
      <c r="AA8" s="646"/>
      <c r="AB8" s="646"/>
      <c r="AC8" s="646"/>
      <c r="AD8" s="647">
        <v>14748</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25377</v>
      </c>
      <c r="BH8" s="609"/>
      <c r="BI8" s="609"/>
      <c r="BJ8" s="609"/>
      <c r="BK8" s="609"/>
      <c r="BL8" s="609"/>
      <c r="BM8" s="609"/>
      <c r="BN8" s="610"/>
      <c r="BO8" s="646">
        <v>1.7</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4452614</v>
      </c>
      <c r="CS8" s="609"/>
      <c r="CT8" s="609"/>
      <c r="CU8" s="609"/>
      <c r="CV8" s="609"/>
      <c r="CW8" s="609"/>
      <c r="CX8" s="609"/>
      <c r="CY8" s="610"/>
      <c r="CZ8" s="646">
        <v>38</v>
      </c>
      <c r="DA8" s="646"/>
      <c r="DB8" s="646"/>
      <c r="DC8" s="646"/>
      <c r="DD8" s="614">
        <v>765630</v>
      </c>
      <c r="DE8" s="609"/>
      <c r="DF8" s="609"/>
      <c r="DG8" s="609"/>
      <c r="DH8" s="609"/>
      <c r="DI8" s="609"/>
      <c r="DJ8" s="609"/>
      <c r="DK8" s="609"/>
      <c r="DL8" s="609"/>
      <c r="DM8" s="609"/>
      <c r="DN8" s="609"/>
      <c r="DO8" s="609"/>
      <c r="DP8" s="610"/>
      <c r="DQ8" s="614">
        <v>2491382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19312</v>
      </c>
      <c r="S9" s="609"/>
      <c r="T9" s="609"/>
      <c r="U9" s="609"/>
      <c r="V9" s="609"/>
      <c r="W9" s="609"/>
      <c r="X9" s="609"/>
      <c r="Y9" s="610"/>
      <c r="Z9" s="646">
        <v>0.2</v>
      </c>
      <c r="AA9" s="646"/>
      <c r="AB9" s="646"/>
      <c r="AC9" s="646"/>
      <c r="AD9" s="647">
        <v>19312</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569050</v>
      </c>
      <c r="BH9" s="609"/>
      <c r="BI9" s="609"/>
      <c r="BJ9" s="609"/>
      <c r="BK9" s="609"/>
      <c r="BL9" s="609"/>
      <c r="BM9" s="609"/>
      <c r="BN9" s="610"/>
      <c r="BO9" s="646">
        <v>38.200000000000003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538232</v>
      </c>
      <c r="CS9" s="609"/>
      <c r="CT9" s="609"/>
      <c r="CU9" s="609"/>
      <c r="CV9" s="609"/>
      <c r="CW9" s="609"/>
      <c r="CX9" s="609"/>
      <c r="CY9" s="610"/>
      <c r="CZ9" s="646">
        <v>4.5999999999999996</v>
      </c>
      <c r="DA9" s="646"/>
      <c r="DB9" s="646"/>
      <c r="DC9" s="646"/>
      <c r="DD9" s="614">
        <v>13454</v>
      </c>
      <c r="DE9" s="609"/>
      <c r="DF9" s="609"/>
      <c r="DG9" s="609"/>
      <c r="DH9" s="609"/>
      <c r="DI9" s="609"/>
      <c r="DJ9" s="609"/>
      <c r="DK9" s="609"/>
      <c r="DL9" s="609"/>
      <c r="DM9" s="609"/>
      <c r="DN9" s="609"/>
      <c r="DO9" s="609"/>
      <c r="DP9" s="610"/>
      <c r="DQ9" s="614">
        <v>439339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24087</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379700</v>
      </c>
      <c r="S11" s="609"/>
      <c r="T11" s="609"/>
      <c r="U11" s="609"/>
      <c r="V11" s="609"/>
      <c r="W11" s="609"/>
      <c r="X11" s="609"/>
      <c r="Y11" s="610"/>
      <c r="Z11" s="611">
        <v>3.1</v>
      </c>
      <c r="AA11" s="612"/>
      <c r="AB11" s="612"/>
      <c r="AC11" s="613"/>
      <c r="AD11" s="614">
        <v>379700</v>
      </c>
      <c r="AE11" s="609"/>
      <c r="AF11" s="609"/>
      <c r="AG11" s="609"/>
      <c r="AH11" s="609"/>
      <c r="AI11" s="609"/>
      <c r="AJ11" s="609"/>
      <c r="AK11" s="610"/>
      <c r="AL11" s="611">
        <v>5.8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14246</v>
      </c>
      <c r="BH11" s="609"/>
      <c r="BI11" s="609"/>
      <c r="BJ11" s="609"/>
      <c r="BK11" s="609"/>
      <c r="BL11" s="609"/>
      <c r="BM11" s="609"/>
      <c r="BN11" s="610"/>
      <c r="BO11" s="646">
        <v>1</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533640</v>
      </c>
      <c r="CS11" s="609"/>
      <c r="CT11" s="609"/>
      <c r="CU11" s="609"/>
      <c r="CV11" s="609"/>
      <c r="CW11" s="609"/>
      <c r="CX11" s="609"/>
      <c r="CY11" s="610"/>
      <c r="CZ11" s="646">
        <v>4.5999999999999996</v>
      </c>
      <c r="DA11" s="646"/>
      <c r="DB11" s="646"/>
      <c r="DC11" s="646"/>
      <c r="DD11" s="614">
        <v>200959</v>
      </c>
      <c r="DE11" s="609"/>
      <c r="DF11" s="609"/>
      <c r="DG11" s="609"/>
      <c r="DH11" s="609"/>
      <c r="DI11" s="609"/>
      <c r="DJ11" s="609"/>
      <c r="DK11" s="609"/>
      <c r="DL11" s="609"/>
      <c r="DM11" s="609"/>
      <c r="DN11" s="609"/>
      <c r="DO11" s="609"/>
      <c r="DP11" s="610"/>
      <c r="DQ11" s="614">
        <v>177706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673585</v>
      </c>
      <c r="BH12" s="609"/>
      <c r="BI12" s="609"/>
      <c r="BJ12" s="609"/>
      <c r="BK12" s="609"/>
      <c r="BL12" s="609"/>
      <c r="BM12" s="609"/>
      <c r="BN12" s="610"/>
      <c r="BO12" s="646">
        <v>45.2</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315862</v>
      </c>
      <c r="CS12" s="609"/>
      <c r="CT12" s="609"/>
      <c r="CU12" s="609"/>
      <c r="CV12" s="609"/>
      <c r="CW12" s="609"/>
      <c r="CX12" s="609"/>
      <c r="CY12" s="610"/>
      <c r="CZ12" s="646">
        <v>2.7</v>
      </c>
      <c r="DA12" s="646"/>
      <c r="DB12" s="646"/>
      <c r="DC12" s="646"/>
      <c r="DD12" s="614">
        <v>58918</v>
      </c>
      <c r="DE12" s="609"/>
      <c r="DF12" s="609"/>
      <c r="DG12" s="609"/>
      <c r="DH12" s="609"/>
      <c r="DI12" s="609"/>
      <c r="DJ12" s="609"/>
      <c r="DK12" s="609"/>
      <c r="DL12" s="609"/>
      <c r="DM12" s="609"/>
      <c r="DN12" s="609"/>
      <c r="DO12" s="609"/>
      <c r="DP12" s="610"/>
      <c r="DQ12" s="614">
        <v>191349</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668628</v>
      </c>
      <c r="BH13" s="609"/>
      <c r="BI13" s="609"/>
      <c r="BJ13" s="609"/>
      <c r="BK13" s="609"/>
      <c r="BL13" s="609"/>
      <c r="BM13" s="609"/>
      <c r="BN13" s="610"/>
      <c r="BO13" s="646">
        <v>44.9</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1070103</v>
      </c>
      <c r="CS13" s="609"/>
      <c r="CT13" s="609"/>
      <c r="CU13" s="609"/>
      <c r="CV13" s="609"/>
      <c r="CW13" s="609"/>
      <c r="CX13" s="609"/>
      <c r="CY13" s="610"/>
      <c r="CZ13" s="646">
        <v>9.1</v>
      </c>
      <c r="DA13" s="646"/>
      <c r="DB13" s="646"/>
      <c r="DC13" s="646"/>
      <c r="DD13" s="614">
        <v>318930</v>
      </c>
      <c r="DE13" s="609"/>
      <c r="DF13" s="609"/>
      <c r="DG13" s="609"/>
      <c r="DH13" s="609"/>
      <c r="DI13" s="609"/>
      <c r="DJ13" s="609"/>
      <c r="DK13" s="609"/>
      <c r="DL13" s="609"/>
      <c r="DM13" s="609"/>
      <c r="DN13" s="609"/>
      <c r="DO13" s="609"/>
      <c r="DP13" s="610"/>
      <c r="DQ13" s="614">
        <v>754205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74957</v>
      </c>
      <c r="BH14" s="609"/>
      <c r="BI14" s="609"/>
      <c r="BJ14" s="609"/>
      <c r="BK14" s="609"/>
      <c r="BL14" s="609"/>
      <c r="BM14" s="609"/>
      <c r="BN14" s="610"/>
      <c r="BO14" s="646">
        <v>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290433</v>
      </c>
      <c r="CS14" s="609"/>
      <c r="CT14" s="609"/>
      <c r="CU14" s="609"/>
      <c r="CV14" s="609"/>
      <c r="CW14" s="609"/>
      <c r="CX14" s="609"/>
      <c r="CY14" s="610"/>
      <c r="CZ14" s="646">
        <v>2.5</v>
      </c>
      <c r="DA14" s="646"/>
      <c r="DB14" s="646"/>
      <c r="DC14" s="646"/>
      <c r="DD14" s="614">
        <v>3184</v>
      </c>
      <c r="DE14" s="609"/>
      <c r="DF14" s="609"/>
      <c r="DG14" s="609"/>
      <c r="DH14" s="609"/>
      <c r="DI14" s="609"/>
      <c r="DJ14" s="609"/>
      <c r="DK14" s="609"/>
      <c r="DL14" s="609"/>
      <c r="DM14" s="609"/>
      <c r="DN14" s="609"/>
      <c r="DO14" s="609"/>
      <c r="DP14" s="610"/>
      <c r="DQ14" s="614">
        <v>289869</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8474</v>
      </c>
      <c r="S15" s="609"/>
      <c r="T15" s="609"/>
      <c r="U15" s="609"/>
      <c r="V15" s="609"/>
      <c r="W15" s="609"/>
      <c r="X15" s="609"/>
      <c r="Y15" s="610"/>
      <c r="Z15" s="646">
        <v>0.1</v>
      </c>
      <c r="AA15" s="646"/>
      <c r="AB15" s="646"/>
      <c r="AC15" s="646"/>
      <c r="AD15" s="647">
        <v>8474</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94942</v>
      </c>
      <c r="BH15" s="609"/>
      <c r="BI15" s="609"/>
      <c r="BJ15" s="609"/>
      <c r="BK15" s="609"/>
      <c r="BL15" s="609"/>
      <c r="BM15" s="609"/>
      <c r="BN15" s="610"/>
      <c r="BO15" s="646">
        <v>6.4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961227</v>
      </c>
      <c r="CS15" s="609"/>
      <c r="CT15" s="609"/>
      <c r="CU15" s="609"/>
      <c r="CV15" s="609"/>
      <c r="CW15" s="609"/>
      <c r="CX15" s="609"/>
      <c r="CY15" s="610"/>
      <c r="CZ15" s="646">
        <v>8.1999999999999993</v>
      </c>
      <c r="DA15" s="646"/>
      <c r="DB15" s="646"/>
      <c r="DC15" s="646"/>
      <c r="DD15" s="614">
        <v>102492</v>
      </c>
      <c r="DE15" s="609"/>
      <c r="DF15" s="609"/>
      <c r="DG15" s="609"/>
      <c r="DH15" s="609"/>
      <c r="DI15" s="609"/>
      <c r="DJ15" s="609"/>
      <c r="DK15" s="609"/>
      <c r="DL15" s="609"/>
      <c r="DM15" s="609"/>
      <c r="DN15" s="609"/>
      <c r="DO15" s="609"/>
      <c r="DP15" s="610"/>
      <c r="DQ15" s="614">
        <v>773043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18664</v>
      </c>
      <c r="S16" s="609"/>
      <c r="T16" s="609"/>
      <c r="U16" s="609"/>
      <c r="V16" s="609"/>
      <c r="W16" s="609"/>
      <c r="X16" s="609"/>
      <c r="Y16" s="610"/>
      <c r="Z16" s="646">
        <v>0.2</v>
      </c>
      <c r="AA16" s="646"/>
      <c r="AB16" s="646"/>
      <c r="AC16" s="646"/>
      <c r="AD16" s="647">
        <v>18664</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143373</v>
      </c>
      <c r="CS16" s="609"/>
      <c r="CT16" s="609"/>
      <c r="CU16" s="609"/>
      <c r="CV16" s="609"/>
      <c r="CW16" s="609"/>
      <c r="CX16" s="609"/>
      <c r="CY16" s="610"/>
      <c r="CZ16" s="646">
        <v>1.2</v>
      </c>
      <c r="DA16" s="646"/>
      <c r="DB16" s="646"/>
      <c r="DC16" s="646"/>
      <c r="DD16" s="614" t="s">
        <v>122</v>
      </c>
      <c r="DE16" s="609"/>
      <c r="DF16" s="609"/>
      <c r="DG16" s="609"/>
      <c r="DH16" s="609"/>
      <c r="DI16" s="609"/>
      <c r="DJ16" s="609"/>
      <c r="DK16" s="609"/>
      <c r="DL16" s="609"/>
      <c r="DM16" s="609"/>
      <c r="DN16" s="609"/>
      <c r="DO16" s="609"/>
      <c r="DP16" s="610"/>
      <c r="DQ16" s="614">
        <v>10122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87547</v>
      </c>
      <c r="S17" s="609"/>
      <c r="T17" s="609"/>
      <c r="U17" s="609"/>
      <c r="V17" s="609"/>
      <c r="W17" s="609"/>
      <c r="X17" s="609"/>
      <c r="Y17" s="610"/>
      <c r="Z17" s="646">
        <v>0.7</v>
      </c>
      <c r="AA17" s="646"/>
      <c r="AB17" s="646"/>
      <c r="AC17" s="646"/>
      <c r="AD17" s="647">
        <v>87547</v>
      </c>
      <c r="AE17" s="647"/>
      <c r="AF17" s="647"/>
      <c r="AG17" s="647"/>
      <c r="AH17" s="647"/>
      <c r="AI17" s="647"/>
      <c r="AJ17" s="647"/>
      <c r="AK17" s="647"/>
      <c r="AL17" s="611">
        <v>1.3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1331772</v>
      </c>
      <c r="CS17" s="609"/>
      <c r="CT17" s="609"/>
      <c r="CU17" s="609"/>
      <c r="CV17" s="609"/>
      <c r="CW17" s="609"/>
      <c r="CX17" s="609"/>
      <c r="CY17" s="610"/>
      <c r="CZ17" s="646">
        <v>11.4</v>
      </c>
      <c r="DA17" s="646"/>
      <c r="DB17" s="646"/>
      <c r="DC17" s="646"/>
      <c r="DD17" s="614" t="s">
        <v>122</v>
      </c>
      <c r="DE17" s="609"/>
      <c r="DF17" s="609"/>
      <c r="DG17" s="609"/>
      <c r="DH17" s="609"/>
      <c r="DI17" s="609"/>
      <c r="DJ17" s="609"/>
      <c r="DK17" s="609"/>
      <c r="DL17" s="609"/>
      <c r="DM17" s="609"/>
      <c r="DN17" s="609"/>
      <c r="DO17" s="609"/>
      <c r="DP17" s="610"/>
      <c r="DQ17" s="614">
        <v>1314246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18599</v>
      </c>
      <c r="S18" s="609"/>
      <c r="T18" s="609"/>
      <c r="U18" s="609"/>
      <c r="V18" s="609"/>
      <c r="W18" s="609"/>
      <c r="X18" s="609"/>
      <c r="Y18" s="610"/>
      <c r="Z18" s="646">
        <v>0.2</v>
      </c>
      <c r="AA18" s="646"/>
      <c r="AB18" s="646"/>
      <c r="AC18" s="646"/>
      <c r="AD18" s="647">
        <v>18599</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v>30000</v>
      </c>
      <c r="CS18" s="609"/>
      <c r="CT18" s="609"/>
      <c r="CU18" s="609"/>
      <c r="CV18" s="609"/>
      <c r="CW18" s="609"/>
      <c r="CX18" s="609"/>
      <c r="CY18" s="610"/>
      <c r="CZ18" s="646">
        <v>0.3</v>
      </c>
      <c r="DA18" s="646"/>
      <c r="DB18" s="646"/>
      <c r="DC18" s="646"/>
      <c r="DD18" s="614" t="s">
        <v>122</v>
      </c>
      <c r="DE18" s="609"/>
      <c r="DF18" s="609"/>
      <c r="DG18" s="609"/>
      <c r="DH18" s="609"/>
      <c r="DI18" s="609"/>
      <c r="DJ18" s="609"/>
      <c r="DK18" s="609"/>
      <c r="DL18" s="609"/>
      <c r="DM18" s="609"/>
      <c r="DN18" s="609"/>
      <c r="DO18" s="609"/>
      <c r="DP18" s="610"/>
      <c r="DQ18" s="614">
        <v>30000</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68866</v>
      </c>
      <c r="S19" s="609"/>
      <c r="T19" s="609"/>
      <c r="U19" s="609"/>
      <c r="V19" s="609"/>
      <c r="W19" s="609"/>
      <c r="X19" s="609"/>
      <c r="Y19" s="610"/>
      <c r="Z19" s="646">
        <v>0.6</v>
      </c>
      <c r="AA19" s="646"/>
      <c r="AB19" s="646"/>
      <c r="AC19" s="646"/>
      <c r="AD19" s="647">
        <v>68866</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14118</v>
      </c>
      <c r="BH19" s="609"/>
      <c r="BI19" s="609"/>
      <c r="BJ19" s="609"/>
      <c r="BK19" s="609"/>
      <c r="BL19" s="609"/>
      <c r="BM19" s="609"/>
      <c r="BN19" s="610"/>
      <c r="BO19" s="646">
        <v>0.9</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82</v>
      </c>
      <c r="S20" s="609"/>
      <c r="T20" s="609"/>
      <c r="U20" s="609"/>
      <c r="V20" s="609"/>
      <c r="W20" s="609"/>
      <c r="X20" s="609"/>
      <c r="Y20" s="610"/>
      <c r="Z20" s="646">
        <v>0</v>
      </c>
      <c r="AA20" s="646"/>
      <c r="AB20" s="646"/>
      <c r="AC20" s="646"/>
      <c r="AD20" s="647">
        <v>82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14118</v>
      </c>
      <c r="BH20" s="609"/>
      <c r="BI20" s="609"/>
      <c r="BJ20" s="609"/>
      <c r="BK20" s="609"/>
      <c r="BL20" s="609"/>
      <c r="BM20" s="609"/>
      <c r="BN20" s="610"/>
      <c r="BO20" s="646">
        <v>0.9</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11707882</v>
      </c>
      <c r="CS20" s="609"/>
      <c r="CT20" s="609"/>
      <c r="CU20" s="609"/>
      <c r="CV20" s="609"/>
      <c r="CW20" s="609"/>
      <c r="CX20" s="609"/>
      <c r="CY20" s="610"/>
      <c r="CZ20" s="646">
        <v>100</v>
      </c>
      <c r="DA20" s="646"/>
      <c r="DB20" s="646"/>
      <c r="DC20" s="646"/>
      <c r="DD20" s="614">
        <v>1944496</v>
      </c>
      <c r="DE20" s="609"/>
      <c r="DF20" s="609"/>
      <c r="DG20" s="609"/>
      <c r="DH20" s="609"/>
      <c r="DI20" s="609"/>
      <c r="DJ20" s="609"/>
      <c r="DK20" s="609"/>
      <c r="DL20" s="609"/>
      <c r="DM20" s="609"/>
      <c r="DN20" s="609"/>
      <c r="DO20" s="609"/>
      <c r="DP20" s="610"/>
      <c r="DQ20" s="614">
        <v>7694330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4740883</v>
      </c>
      <c r="S21" s="609"/>
      <c r="T21" s="609"/>
      <c r="U21" s="609"/>
      <c r="V21" s="609"/>
      <c r="W21" s="609"/>
      <c r="X21" s="609"/>
      <c r="Y21" s="610"/>
      <c r="Z21" s="646">
        <v>39.200000000000003</v>
      </c>
      <c r="AA21" s="646"/>
      <c r="AB21" s="646"/>
      <c r="AC21" s="646"/>
      <c r="AD21" s="647">
        <v>4469544</v>
      </c>
      <c r="AE21" s="647"/>
      <c r="AF21" s="647"/>
      <c r="AG21" s="647"/>
      <c r="AH21" s="647"/>
      <c r="AI21" s="647"/>
      <c r="AJ21" s="647"/>
      <c r="AK21" s="647"/>
      <c r="AL21" s="611">
        <v>67.900000000000006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14118</v>
      </c>
      <c r="BH21" s="609"/>
      <c r="BI21" s="609"/>
      <c r="BJ21" s="609"/>
      <c r="BK21" s="609"/>
      <c r="BL21" s="609"/>
      <c r="BM21" s="609"/>
      <c r="BN21" s="610"/>
      <c r="BO21" s="646">
        <v>0.9</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4469544</v>
      </c>
      <c r="S22" s="609"/>
      <c r="T22" s="609"/>
      <c r="U22" s="609"/>
      <c r="V22" s="609"/>
      <c r="W22" s="609"/>
      <c r="X22" s="609"/>
      <c r="Y22" s="610"/>
      <c r="Z22" s="646">
        <v>36.9</v>
      </c>
      <c r="AA22" s="646"/>
      <c r="AB22" s="646"/>
      <c r="AC22" s="646"/>
      <c r="AD22" s="647">
        <v>4469544</v>
      </c>
      <c r="AE22" s="647"/>
      <c r="AF22" s="647"/>
      <c r="AG22" s="647"/>
      <c r="AH22" s="647"/>
      <c r="AI22" s="647"/>
      <c r="AJ22" s="647"/>
      <c r="AK22" s="647"/>
      <c r="AL22" s="611">
        <v>67.900000000000006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271339</v>
      </c>
      <c r="S23" s="609"/>
      <c r="T23" s="609"/>
      <c r="U23" s="609"/>
      <c r="V23" s="609"/>
      <c r="W23" s="609"/>
      <c r="X23" s="609"/>
      <c r="Y23" s="610"/>
      <c r="Z23" s="646">
        <v>2.2000000000000002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5273761</v>
      </c>
      <c r="CS24" s="661"/>
      <c r="CT24" s="661"/>
      <c r="CU24" s="661"/>
      <c r="CV24" s="661"/>
      <c r="CW24" s="661"/>
      <c r="CX24" s="661"/>
      <c r="CY24" s="689"/>
      <c r="CZ24" s="690">
        <v>45</v>
      </c>
      <c r="DA24" s="672"/>
      <c r="DB24" s="672"/>
      <c r="DC24" s="692"/>
      <c r="DD24" s="688">
        <v>4077311</v>
      </c>
      <c r="DE24" s="661"/>
      <c r="DF24" s="661"/>
      <c r="DG24" s="661"/>
      <c r="DH24" s="661"/>
      <c r="DI24" s="661"/>
      <c r="DJ24" s="661"/>
      <c r="DK24" s="689"/>
      <c r="DL24" s="688">
        <v>3573810</v>
      </c>
      <c r="DM24" s="661"/>
      <c r="DN24" s="661"/>
      <c r="DO24" s="661"/>
      <c r="DP24" s="661"/>
      <c r="DQ24" s="661"/>
      <c r="DR24" s="661"/>
      <c r="DS24" s="661"/>
      <c r="DT24" s="661"/>
      <c r="DU24" s="661"/>
      <c r="DV24" s="689"/>
      <c r="DW24" s="690">
        <v>54.2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6834548</v>
      </c>
      <c r="S25" s="609"/>
      <c r="T25" s="609"/>
      <c r="U25" s="609"/>
      <c r="V25" s="609"/>
      <c r="W25" s="609"/>
      <c r="X25" s="609"/>
      <c r="Y25" s="610"/>
      <c r="Z25" s="646">
        <v>56.5</v>
      </c>
      <c r="AA25" s="646"/>
      <c r="AB25" s="646"/>
      <c r="AC25" s="646"/>
      <c r="AD25" s="647">
        <v>6563209</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2047215</v>
      </c>
      <c r="CS25" s="621"/>
      <c r="CT25" s="621"/>
      <c r="CU25" s="621"/>
      <c r="CV25" s="621"/>
      <c r="CW25" s="621"/>
      <c r="CX25" s="621"/>
      <c r="CY25" s="622"/>
      <c r="CZ25" s="611">
        <v>17.5</v>
      </c>
      <c r="DA25" s="623"/>
      <c r="DB25" s="623"/>
      <c r="DC25" s="624"/>
      <c r="DD25" s="614">
        <v>1886151</v>
      </c>
      <c r="DE25" s="621"/>
      <c r="DF25" s="621"/>
      <c r="DG25" s="621"/>
      <c r="DH25" s="621"/>
      <c r="DI25" s="621"/>
      <c r="DJ25" s="621"/>
      <c r="DK25" s="622"/>
      <c r="DL25" s="614">
        <v>1854121</v>
      </c>
      <c r="DM25" s="621"/>
      <c r="DN25" s="621"/>
      <c r="DO25" s="621"/>
      <c r="DP25" s="621"/>
      <c r="DQ25" s="621"/>
      <c r="DR25" s="621"/>
      <c r="DS25" s="621"/>
      <c r="DT25" s="621"/>
      <c r="DU25" s="621"/>
      <c r="DV25" s="622"/>
      <c r="DW25" s="611">
        <v>28.1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1418</v>
      </c>
      <c r="S26" s="609"/>
      <c r="T26" s="609"/>
      <c r="U26" s="609"/>
      <c r="V26" s="609"/>
      <c r="W26" s="609"/>
      <c r="X26" s="609"/>
      <c r="Y26" s="610"/>
      <c r="Z26" s="646">
        <v>0</v>
      </c>
      <c r="AA26" s="646"/>
      <c r="AB26" s="646"/>
      <c r="AC26" s="646"/>
      <c r="AD26" s="647">
        <v>1418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1015920</v>
      </c>
      <c r="CS26" s="609"/>
      <c r="CT26" s="609"/>
      <c r="CU26" s="609"/>
      <c r="CV26" s="609"/>
      <c r="CW26" s="609"/>
      <c r="CX26" s="609"/>
      <c r="CY26" s="610"/>
      <c r="CZ26" s="611">
        <v>8.6999999999999993</v>
      </c>
      <c r="DA26" s="623"/>
      <c r="DB26" s="623"/>
      <c r="DC26" s="624"/>
      <c r="DD26" s="614">
        <v>950078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44939</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1490362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1894774</v>
      </c>
      <c r="CS27" s="621"/>
      <c r="CT27" s="621"/>
      <c r="CU27" s="621"/>
      <c r="CV27" s="621"/>
      <c r="CW27" s="621"/>
      <c r="CX27" s="621"/>
      <c r="CY27" s="622"/>
      <c r="CZ27" s="611">
        <v>16.2</v>
      </c>
      <c r="DA27" s="623"/>
      <c r="DB27" s="623"/>
      <c r="DC27" s="624"/>
      <c r="DD27" s="614">
        <v>876914</v>
      </c>
      <c r="DE27" s="621"/>
      <c r="DF27" s="621"/>
      <c r="DG27" s="621"/>
      <c r="DH27" s="621"/>
      <c r="DI27" s="621"/>
      <c r="DJ27" s="621"/>
      <c r="DK27" s="622"/>
      <c r="DL27" s="614">
        <v>611554</v>
      </c>
      <c r="DM27" s="621"/>
      <c r="DN27" s="621"/>
      <c r="DO27" s="621"/>
      <c r="DP27" s="621"/>
      <c r="DQ27" s="621"/>
      <c r="DR27" s="621"/>
      <c r="DS27" s="621"/>
      <c r="DT27" s="621"/>
      <c r="DU27" s="621"/>
      <c r="DV27" s="622"/>
      <c r="DW27" s="611">
        <v>9.3000000000000007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103012</v>
      </c>
      <c r="S28" s="609"/>
      <c r="T28" s="609"/>
      <c r="U28" s="609"/>
      <c r="V28" s="609"/>
      <c r="W28" s="609"/>
      <c r="X28" s="609"/>
      <c r="Y28" s="610"/>
      <c r="Z28" s="646">
        <v>0.9</v>
      </c>
      <c r="AA28" s="646"/>
      <c r="AB28" s="646"/>
      <c r="AC28" s="646"/>
      <c r="AD28" s="647">
        <v>2687</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1331772</v>
      </c>
      <c r="CS28" s="609"/>
      <c r="CT28" s="609"/>
      <c r="CU28" s="609"/>
      <c r="CV28" s="609"/>
      <c r="CW28" s="609"/>
      <c r="CX28" s="609"/>
      <c r="CY28" s="610"/>
      <c r="CZ28" s="611">
        <v>11.4</v>
      </c>
      <c r="DA28" s="623"/>
      <c r="DB28" s="623"/>
      <c r="DC28" s="624"/>
      <c r="DD28" s="614">
        <v>1314246</v>
      </c>
      <c r="DE28" s="609"/>
      <c r="DF28" s="609"/>
      <c r="DG28" s="609"/>
      <c r="DH28" s="609"/>
      <c r="DI28" s="609"/>
      <c r="DJ28" s="609"/>
      <c r="DK28" s="610"/>
      <c r="DL28" s="614">
        <v>1108135</v>
      </c>
      <c r="DM28" s="609"/>
      <c r="DN28" s="609"/>
      <c r="DO28" s="609"/>
      <c r="DP28" s="609"/>
      <c r="DQ28" s="609"/>
      <c r="DR28" s="609"/>
      <c r="DS28" s="609"/>
      <c r="DT28" s="609"/>
      <c r="DU28" s="609"/>
      <c r="DV28" s="610"/>
      <c r="DW28" s="611">
        <v>16.8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27534</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1331279</v>
      </c>
      <c r="CS29" s="621"/>
      <c r="CT29" s="621"/>
      <c r="CU29" s="621"/>
      <c r="CV29" s="621"/>
      <c r="CW29" s="621"/>
      <c r="CX29" s="621"/>
      <c r="CY29" s="622"/>
      <c r="CZ29" s="611">
        <v>11.4</v>
      </c>
      <c r="DA29" s="623"/>
      <c r="DB29" s="623"/>
      <c r="DC29" s="624"/>
      <c r="DD29" s="614">
        <v>1313753</v>
      </c>
      <c r="DE29" s="621"/>
      <c r="DF29" s="621"/>
      <c r="DG29" s="621"/>
      <c r="DH29" s="621"/>
      <c r="DI29" s="621"/>
      <c r="DJ29" s="621"/>
      <c r="DK29" s="622"/>
      <c r="DL29" s="614">
        <v>1107642</v>
      </c>
      <c r="DM29" s="621"/>
      <c r="DN29" s="621"/>
      <c r="DO29" s="621"/>
      <c r="DP29" s="621"/>
      <c r="DQ29" s="621"/>
      <c r="DR29" s="621"/>
      <c r="DS29" s="621"/>
      <c r="DT29" s="621"/>
      <c r="DU29" s="621"/>
      <c r="DV29" s="622"/>
      <c r="DW29" s="611">
        <v>16.8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1542373</v>
      </c>
      <c r="S30" s="609"/>
      <c r="T30" s="609"/>
      <c r="U30" s="609"/>
      <c r="V30" s="609"/>
      <c r="W30" s="609"/>
      <c r="X30" s="609"/>
      <c r="Y30" s="610"/>
      <c r="Z30" s="646">
        <v>12.7</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1264744</v>
      </c>
      <c r="CS30" s="609"/>
      <c r="CT30" s="609"/>
      <c r="CU30" s="609"/>
      <c r="CV30" s="609"/>
      <c r="CW30" s="609"/>
      <c r="CX30" s="609"/>
      <c r="CY30" s="610"/>
      <c r="CZ30" s="611">
        <v>10.8</v>
      </c>
      <c r="DA30" s="623"/>
      <c r="DB30" s="623"/>
      <c r="DC30" s="624"/>
      <c r="DD30" s="614">
        <v>1247218</v>
      </c>
      <c r="DE30" s="609"/>
      <c r="DF30" s="609"/>
      <c r="DG30" s="609"/>
      <c r="DH30" s="609"/>
      <c r="DI30" s="609"/>
      <c r="DJ30" s="609"/>
      <c r="DK30" s="610"/>
      <c r="DL30" s="614">
        <v>1041107</v>
      </c>
      <c r="DM30" s="609"/>
      <c r="DN30" s="609"/>
      <c r="DO30" s="609"/>
      <c r="DP30" s="609"/>
      <c r="DQ30" s="609"/>
      <c r="DR30" s="609"/>
      <c r="DS30" s="609"/>
      <c r="DT30" s="609"/>
      <c r="DU30" s="609"/>
      <c r="DV30" s="610"/>
      <c r="DW30" s="611">
        <v>15.8</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99.4</v>
      </c>
      <c r="BH31" s="671"/>
      <c r="BI31" s="671"/>
      <c r="BJ31" s="671"/>
      <c r="BK31" s="671"/>
      <c r="BL31" s="671"/>
      <c r="BM31" s="672">
        <v>98.3</v>
      </c>
      <c r="BN31" s="671"/>
      <c r="BO31" s="671"/>
      <c r="BP31" s="671"/>
      <c r="BQ31" s="673"/>
      <c r="BR31" s="670">
        <v>99.2</v>
      </c>
      <c r="BS31" s="671"/>
      <c r="BT31" s="671"/>
      <c r="BU31" s="671"/>
      <c r="BV31" s="671"/>
      <c r="BW31" s="671"/>
      <c r="BX31" s="672">
        <v>98.2</v>
      </c>
      <c r="BY31" s="671"/>
      <c r="BZ31" s="671"/>
      <c r="CA31" s="671"/>
      <c r="CB31" s="673"/>
      <c r="CD31" s="629"/>
      <c r="CE31" s="630"/>
      <c r="CF31" s="605" t="s">
        <v>300</v>
      </c>
      <c r="CG31" s="606"/>
      <c r="CH31" s="606"/>
      <c r="CI31" s="606"/>
      <c r="CJ31" s="606"/>
      <c r="CK31" s="606"/>
      <c r="CL31" s="606"/>
      <c r="CM31" s="606"/>
      <c r="CN31" s="606"/>
      <c r="CO31" s="606"/>
      <c r="CP31" s="606"/>
      <c r="CQ31" s="607"/>
      <c r="CR31" s="608">
        <v>66535</v>
      </c>
      <c r="CS31" s="621"/>
      <c r="CT31" s="621"/>
      <c r="CU31" s="621"/>
      <c r="CV31" s="621"/>
      <c r="CW31" s="621"/>
      <c r="CX31" s="621"/>
      <c r="CY31" s="622"/>
      <c r="CZ31" s="611">
        <v>0.6</v>
      </c>
      <c r="DA31" s="623"/>
      <c r="DB31" s="623"/>
      <c r="DC31" s="624"/>
      <c r="DD31" s="614">
        <v>66535</v>
      </c>
      <c r="DE31" s="621"/>
      <c r="DF31" s="621"/>
      <c r="DG31" s="621"/>
      <c r="DH31" s="621"/>
      <c r="DI31" s="621"/>
      <c r="DJ31" s="621"/>
      <c r="DK31" s="622"/>
      <c r="DL31" s="614">
        <v>66535</v>
      </c>
      <c r="DM31" s="621"/>
      <c r="DN31" s="621"/>
      <c r="DO31" s="621"/>
      <c r="DP31" s="621"/>
      <c r="DQ31" s="621"/>
      <c r="DR31" s="621"/>
      <c r="DS31" s="621"/>
      <c r="DT31" s="621"/>
      <c r="DU31" s="621"/>
      <c r="DV31" s="622"/>
      <c r="DW31" s="611">
        <v>1</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831375</v>
      </c>
      <c r="S32" s="609"/>
      <c r="T32" s="609"/>
      <c r="U32" s="609"/>
      <c r="V32" s="609"/>
      <c r="W32" s="609"/>
      <c r="X32" s="609"/>
      <c r="Y32" s="610"/>
      <c r="Z32" s="646">
        <v>6.9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99.6</v>
      </c>
      <c r="BH32" s="621"/>
      <c r="BI32" s="621"/>
      <c r="BJ32" s="621"/>
      <c r="BK32" s="621"/>
      <c r="BL32" s="621"/>
      <c r="BM32" s="612">
        <v>98.9</v>
      </c>
      <c r="BN32" s="621"/>
      <c r="BO32" s="621"/>
      <c r="BP32" s="621"/>
      <c r="BQ32" s="644"/>
      <c r="BR32" s="679">
        <v>99.3</v>
      </c>
      <c r="BS32" s="621"/>
      <c r="BT32" s="621"/>
      <c r="BU32" s="621"/>
      <c r="BV32" s="621"/>
      <c r="BW32" s="621"/>
      <c r="BX32" s="612">
        <v>98.6</v>
      </c>
      <c r="BY32" s="621"/>
      <c r="BZ32" s="621"/>
      <c r="CA32" s="621"/>
      <c r="CB32" s="644"/>
      <c r="CD32" s="631"/>
      <c r="CE32" s="632"/>
      <c r="CF32" s="605" t="s">
        <v>304</v>
      </c>
      <c r="CG32" s="606"/>
      <c r="CH32" s="606"/>
      <c r="CI32" s="606"/>
      <c r="CJ32" s="606"/>
      <c r="CK32" s="606"/>
      <c r="CL32" s="606"/>
      <c r="CM32" s="606"/>
      <c r="CN32" s="606"/>
      <c r="CO32" s="606"/>
      <c r="CP32" s="606"/>
      <c r="CQ32" s="607"/>
      <c r="CR32" s="608">
        <v>493</v>
      </c>
      <c r="CS32" s="609"/>
      <c r="CT32" s="609"/>
      <c r="CU32" s="609"/>
      <c r="CV32" s="609"/>
      <c r="CW32" s="609"/>
      <c r="CX32" s="609"/>
      <c r="CY32" s="610"/>
      <c r="CZ32" s="611">
        <v>0</v>
      </c>
      <c r="DA32" s="623"/>
      <c r="DB32" s="623"/>
      <c r="DC32" s="624"/>
      <c r="DD32" s="614">
        <v>493</v>
      </c>
      <c r="DE32" s="609"/>
      <c r="DF32" s="609"/>
      <c r="DG32" s="609"/>
      <c r="DH32" s="609"/>
      <c r="DI32" s="609"/>
      <c r="DJ32" s="609"/>
      <c r="DK32" s="610"/>
      <c r="DL32" s="614">
        <v>493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156790</v>
      </c>
      <c r="S33" s="609"/>
      <c r="T33" s="609"/>
      <c r="U33" s="609"/>
      <c r="V33" s="609"/>
      <c r="W33" s="609"/>
      <c r="X33" s="609"/>
      <c r="Y33" s="610"/>
      <c r="Z33" s="646">
        <v>1.3</v>
      </c>
      <c r="AA33" s="646"/>
      <c r="AB33" s="646"/>
      <c r="AC33" s="646"/>
      <c r="AD33" s="647">
        <v>9563</v>
      </c>
      <c r="AE33" s="647"/>
      <c r="AF33" s="647"/>
      <c r="AG33" s="647"/>
      <c r="AH33" s="647"/>
      <c r="AI33" s="647"/>
      <c r="AJ33" s="647"/>
      <c r="AK33" s="647"/>
      <c r="AL33" s="611">
        <v>0.1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99.1</v>
      </c>
      <c r="BH33" s="593"/>
      <c r="BI33" s="593"/>
      <c r="BJ33" s="593"/>
      <c r="BK33" s="593"/>
      <c r="BL33" s="593"/>
      <c r="BM33" s="639">
        <v>97.4</v>
      </c>
      <c r="BN33" s="593"/>
      <c r="BO33" s="593"/>
      <c r="BP33" s="593"/>
      <c r="BQ33" s="656"/>
      <c r="BR33" s="669">
        <v>99</v>
      </c>
      <c r="BS33" s="593"/>
      <c r="BT33" s="593"/>
      <c r="BU33" s="593"/>
      <c r="BV33" s="593"/>
      <c r="BW33" s="593"/>
      <c r="BX33" s="639">
        <v>97.4</v>
      </c>
      <c r="BY33" s="593"/>
      <c r="BZ33" s="593"/>
      <c r="CA33" s="593"/>
      <c r="CB33" s="656"/>
      <c r="CD33" s="605" t="s">
        <v>307</v>
      </c>
      <c r="CE33" s="606"/>
      <c r="CF33" s="606"/>
      <c r="CG33" s="606"/>
      <c r="CH33" s="606"/>
      <c r="CI33" s="606"/>
      <c r="CJ33" s="606"/>
      <c r="CK33" s="606"/>
      <c r="CL33" s="606"/>
      <c r="CM33" s="606"/>
      <c r="CN33" s="606"/>
      <c r="CO33" s="606"/>
      <c r="CP33" s="606"/>
      <c r="CQ33" s="607"/>
      <c r="CR33" s="608">
        <v>4346252</v>
      </c>
      <c r="CS33" s="621"/>
      <c r="CT33" s="621"/>
      <c r="CU33" s="621"/>
      <c r="CV33" s="621"/>
      <c r="CW33" s="621"/>
      <c r="CX33" s="621"/>
      <c r="CY33" s="622"/>
      <c r="CZ33" s="611">
        <v>37.1</v>
      </c>
      <c r="DA33" s="623"/>
      <c r="DB33" s="623"/>
      <c r="DC33" s="624"/>
      <c r="DD33" s="614">
        <v>3282385</v>
      </c>
      <c r="DE33" s="621"/>
      <c r="DF33" s="621"/>
      <c r="DG33" s="621"/>
      <c r="DH33" s="621"/>
      <c r="DI33" s="621"/>
      <c r="DJ33" s="621"/>
      <c r="DK33" s="622"/>
      <c r="DL33" s="614">
        <v>2532879</v>
      </c>
      <c r="DM33" s="621"/>
      <c r="DN33" s="621"/>
      <c r="DO33" s="621"/>
      <c r="DP33" s="621"/>
      <c r="DQ33" s="621"/>
      <c r="DR33" s="621"/>
      <c r="DS33" s="621"/>
      <c r="DT33" s="621"/>
      <c r="DU33" s="621"/>
      <c r="DV33" s="622"/>
      <c r="DW33" s="611">
        <v>38.4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213313</v>
      </c>
      <c r="S34" s="609"/>
      <c r="T34" s="609"/>
      <c r="U34" s="609"/>
      <c r="V34" s="609"/>
      <c r="W34" s="609"/>
      <c r="X34" s="609"/>
      <c r="Y34" s="610"/>
      <c r="Z34" s="646">
        <v>1.8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1366574</v>
      </c>
      <c r="CS34" s="609"/>
      <c r="CT34" s="609"/>
      <c r="CU34" s="609"/>
      <c r="CV34" s="609"/>
      <c r="CW34" s="609"/>
      <c r="CX34" s="609"/>
      <c r="CY34" s="610"/>
      <c r="CZ34" s="611">
        <v>11.7</v>
      </c>
      <c r="DA34" s="623"/>
      <c r="DB34" s="623"/>
      <c r="DC34" s="624"/>
      <c r="DD34" s="614">
        <v>952265</v>
      </c>
      <c r="DE34" s="609"/>
      <c r="DF34" s="609"/>
      <c r="DG34" s="609"/>
      <c r="DH34" s="609"/>
      <c r="DI34" s="609"/>
      <c r="DJ34" s="609"/>
      <c r="DK34" s="610"/>
      <c r="DL34" s="614">
        <v>632796</v>
      </c>
      <c r="DM34" s="609"/>
      <c r="DN34" s="609"/>
      <c r="DO34" s="609"/>
      <c r="DP34" s="609"/>
      <c r="DQ34" s="609"/>
      <c r="DR34" s="609"/>
      <c r="DS34" s="609"/>
      <c r="DT34" s="609"/>
      <c r="DU34" s="609"/>
      <c r="DV34" s="610"/>
      <c r="DW34" s="611">
        <v>9.6</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507645</v>
      </c>
      <c r="S35" s="609"/>
      <c r="T35" s="609"/>
      <c r="U35" s="609"/>
      <c r="V35" s="609"/>
      <c r="W35" s="609"/>
      <c r="X35" s="609"/>
      <c r="Y35" s="610"/>
      <c r="Z35" s="646">
        <v>4.2</v>
      </c>
      <c r="AA35" s="646"/>
      <c r="AB35" s="646"/>
      <c r="AC35" s="646"/>
      <c r="AD35" s="647" t="s">
        <v>122</v>
      </c>
      <c r="AE35" s="647"/>
      <c r="AF35" s="647"/>
      <c r="AG35" s="647"/>
      <c r="AH35" s="647"/>
      <c r="AI35" s="647"/>
      <c r="AJ35" s="647"/>
      <c r="AK35" s="647"/>
      <c r="AL35" s="611" t="s">
        <v>122</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121371</v>
      </c>
      <c r="CS35" s="621"/>
      <c r="CT35" s="621"/>
      <c r="CU35" s="621"/>
      <c r="CV35" s="621"/>
      <c r="CW35" s="621"/>
      <c r="CX35" s="621"/>
      <c r="CY35" s="622"/>
      <c r="CZ35" s="611">
        <v>1</v>
      </c>
      <c r="DA35" s="623"/>
      <c r="DB35" s="623"/>
      <c r="DC35" s="624"/>
      <c r="DD35" s="614">
        <v>95225</v>
      </c>
      <c r="DE35" s="621"/>
      <c r="DF35" s="621"/>
      <c r="DG35" s="621"/>
      <c r="DH35" s="621"/>
      <c r="DI35" s="621"/>
      <c r="DJ35" s="621"/>
      <c r="DK35" s="622"/>
      <c r="DL35" s="614">
        <v>70954</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296756</v>
      </c>
      <c r="S36" s="609"/>
      <c r="T36" s="609"/>
      <c r="U36" s="609"/>
      <c r="V36" s="609"/>
      <c r="W36" s="609"/>
      <c r="X36" s="609"/>
      <c r="Y36" s="610"/>
      <c r="Z36" s="646">
        <v>2.5</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0">
        <v>1400273</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14562</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1514759</v>
      </c>
      <c r="CS36" s="609"/>
      <c r="CT36" s="609"/>
      <c r="CU36" s="609"/>
      <c r="CV36" s="609"/>
      <c r="CW36" s="609"/>
      <c r="CX36" s="609"/>
      <c r="CY36" s="610"/>
      <c r="CZ36" s="611">
        <v>12.9</v>
      </c>
      <c r="DA36" s="623"/>
      <c r="DB36" s="623"/>
      <c r="DC36" s="624"/>
      <c r="DD36" s="614">
        <v>1259565</v>
      </c>
      <c r="DE36" s="609"/>
      <c r="DF36" s="609"/>
      <c r="DG36" s="609"/>
      <c r="DH36" s="609"/>
      <c r="DI36" s="609"/>
      <c r="DJ36" s="609"/>
      <c r="DK36" s="610"/>
      <c r="DL36" s="614">
        <v>989798</v>
      </c>
      <c r="DM36" s="609"/>
      <c r="DN36" s="609"/>
      <c r="DO36" s="609"/>
      <c r="DP36" s="609"/>
      <c r="DQ36" s="609"/>
      <c r="DR36" s="609"/>
      <c r="DS36" s="609"/>
      <c r="DT36" s="609"/>
      <c r="DU36" s="609"/>
      <c r="DV36" s="610"/>
      <c r="DW36" s="611">
        <v>15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148140</v>
      </c>
      <c r="S37" s="609"/>
      <c r="T37" s="609"/>
      <c r="U37" s="609"/>
      <c r="V37" s="609"/>
      <c r="W37" s="609"/>
      <c r="X37" s="609"/>
      <c r="Y37" s="610"/>
      <c r="Z37" s="646">
        <v>1.2</v>
      </c>
      <c r="AA37" s="646"/>
      <c r="AB37" s="646"/>
      <c r="AC37" s="646"/>
      <c r="AD37" s="647">
        <v>1435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578627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4734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437156</v>
      </c>
      <c r="CS37" s="621"/>
      <c r="CT37" s="621"/>
      <c r="CU37" s="621"/>
      <c r="CV37" s="621"/>
      <c r="CW37" s="621"/>
      <c r="CX37" s="621"/>
      <c r="CY37" s="622"/>
      <c r="CZ37" s="611">
        <v>3.7</v>
      </c>
      <c r="DA37" s="623"/>
      <c r="DB37" s="623"/>
      <c r="DC37" s="624"/>
      <c r="DD37" s="614">
        <v>437061</v>
      </c>
      <c r="DE37" s="621"/>
      <c r="DF37" s="621"/>
      <c r="DG37" s="621"/>
      <c r="DH37" s="621"/>
      <c r="DI37" s="621"/>
      <c r="DJ37" s="621"/>
      <c r="DK37" s="622"/>
      <c r="DL37" s="614">
        <v>423662</v>
      </c>
      <c r="DM37" s="621"/>
      <c r="DN37" s="621"/>
      <c r="DO37" s="621"/>
      <c r="DP37" s="621"/>
      <c r="DQ37" s="621"/>
      <c r="DR37" s="621"/>
      <c r="DS37" s="621"/>
      <c r="DT37" s="621"/>
      <c r="DU37" s="621"/>
      <c r="DV37" s="622"/>
      <c r="DW37" s="611">
        <v>6.4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1393340</v>
      </c>
      <c r="S38" s="609"/>
      <c r="T38" s="609"/>
      <c r="U38" s="609"/>
      <c r="V38" s="609"/>
      <c r="W38" s="609"/>
      <c r="X38" s="609"/>
      <c r="Y38" s="610"/>
      <c r="Z38" s="646">
        <v>11.5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30289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1974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772223</v>
      </c>
      <c r="CS38" s="609"/>
      <c r="CT38" s="609"/>
      <c r="CU38" s="609"/>
      <c r="CV38" s="609"/>
      <c r="CW38" s="609"/>
      <c r="CX38" s="609"/>
      <c r="CY38" s="610"/>
      <c r="CZ38" s="611">
        <v>6.6</v>
      </c>
      <c r="DA38" s="623"/>
      <c r="DB38" s="623"/>
      <c r="DC38" s="624"/>
      <c r="DD38" s="614">
        <v>647282</v>
      </c>
      <c r="DE38" s="609"/>
      <c r="DF38" s="609"/>
      <c r="DG38" s="609"/>
      <c r="DH38" s="609"/>
      <c r="DI38" s="609"/>
      <c r="DJ38" s="609"/>
      <c r="DK38" s="610"/>
      <c r="DL38" s="614">
        <v>635134</v>
      </c>
      <c r="DM38" s="609"/>
      <c r="DN38" s="609"/>
      <c r="DO38" s="609"/>
      <c r="DP38" s="609"/>
      <c r="DQ38" s="609"/>
      <c r="DR38" s="609"/>
      <c r="DS38" s="609"/>
      <c r="DT38" s="609"/>
      <c r="DU38" s="609"/>
      <c r="DV38" s="610"/>
      <c r="DW38" s="611">
        <v>9.6</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19134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3006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327128</v>
      </c>
      <c r="CS39" s="621"/>
      <c r="CT39" s="621"/>
      <c r="CU39" s="621"/>
      <c r="CV39" s="621"/>
      <c r="CW39" s="621"/>
      <c r="CX39" s="621"/>
      <c r="CY39" s="622"/>
      <c r="CZ39" s="611">
        <v>2.8</v>
      </c>
      <c r="DA39" s="623"/>
      <c r="DB39" s="623"/>
      <c r="DC39" s="624"/>
      <c r="DD39" s="614">
        <v>93851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14040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244197</v>
      </c>
      <c r="CS40" s="609"/>
      <c r="CT40" s="609"/>
      <c r="CU40" s="609"/>
      <c r="CV40" s="609"/>
      <c r="CW40" s="609"/>
      <c r="CX40" s="609"/>
      <c r="CY40" s="610"/>
      <c r="CZ40" s="611">
        <v>2.1</v>
      </c>
      <c r="DA40" s="623"/>
      <c r="DB40" s="623"/>
      <c r="DC40" s="624"/>
      <c r="DD40" s="614">
        <v>234197</v>
      </c>
      <c r="DE40" s="609"/>
      <c r="DF40" s="609"/>
      <c r="DG40" s="609"/>
      <c r="DH40" s="609"/>
      <c r="DI40" s="609"/>
      <c r="DJ40" s="609"/>
      <c r="DK40" s="610"/>
      <c r="DL40" s="614">
        <v>204197</v>
      </c>
      <c r="DM40" s="609"/>
      <c r="DN40" s="609"/>
      <c r="DO40" s="609"/>
      <c r="DP40" s="609"/>
      <c r="DQ40" s="609"/>
      <c r="DR40" s="609"/>
      <c r="DS40" s="609"/>
      <c r="DT40" s="609"/>
      <c r="DU40" s="609"/>
      <c r="DV40" s="610"/>
      <c r="DW40" s="611">
        <v>3.1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12101183</v>
      </c>
      <c r="S41" s="633"/>
      <c r="T41" s="633"/>
      <c r="U41" s="633"/>
      <c r="V41" s="633"/>
      <c r="W41" s="633"/>
      <c r="X41" s="633"/>
      <c r="Y41" s="636"/>
      <c r="Z41" s="637">
        <v>100</v>
      </c>
      <c r="AA41" s="637"/>
      <c r="AB41" s="637"/>
      <c r="AC41" s="637"/>
      <c r="AD41" s="638">
        <v>6578312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134457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637766</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377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2087869</v>
      </c>
      <c r="CS42" s="621"/>
      <c r="CT42" s="621"/>
      <c r="CU42" s="621"/>
      <c r="CV42" s="621"/>
      <c r="CW42" s="621"/>
      <c r="CX42" s="621"/>
      <c r="CY42" s="622"/>
      <c r="CZ42" s="611">
        <v>17.8</v>
      </c>
      <c r="DA42" s="623"/>
      <c r="DB42" s="623"/>
      <c r="DC42" s="624"/>
      <c r="DD42" s="614">
        <v>334634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1944496</v>
      </c>
      <c r="CS44" s="609"/>
      <c r="CT44" s="609"/>
      <c r="CU44" s="609"/>
      <c r="CV44" s="609"/>
      <c r="CW44" s="609"/>
      <c r="CX44" s="609"/>
      <c r="CY44" s="610"/>
      <c r="CZ44" s="611">
        <v>16.600000000000001</v>
      </c>
      <c r="DA44" s="612"/>
      <c r="DB44" s="612"/>
      <c r="DC44" s="613"/>
      <c r="DD44" s="614">
        <v>324512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513673</v>
      </c>
      <c r="CS45" s="621"/>
      <c r="CT45" s="621"/>
      <c r="CU45" s="621"/>
      <c r="CV45" s="621"/>
      <c r="CW45" s="621"/>
      <c r="CX45" s="621"/>
      <c r="CY45" s="622"/>
      <c r="CZ45" s="611">
        <v>4.4000000000000004</v>
      </c>
      <c r="DA45" s="623"/>
      <c r="DB45" s="623"/>
      <c r="DC45" s="624"/>
      <c r="DD45" s="614">
        <v>67502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1403745</v>
      </c>
      <c r="CS46" s="609"/>
      <c r="CT46" s="609"/>
      <c r="CU46" s="609"/>
      <c r="CV46" s="609"/>
      <c r="CW46" s="609"/>
      <c r="CX46" s="609"/>
      <c r="CY46" s="610"/>
      <c r="CZ46" s="611">
        <v>12</v>
      </c>
      <c r="DA46" s="612"/>
      <c r="DB46" s="612"/>
      <c r="DC46" s="613"/>
      <c r="DD46" s="614">
        <v>254366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143373</v>
      </c>
      <c r="CS47" s="621"/>
      <c r="CT47" s="621"/>
      <c r="CU47" s="621"/>
      <c r="CV47" s="621"/>
      <c r="CW47" s="621"/>
      <c r="CX47" s="621"/>
      <c r="CY47" s="622"/>
      <c r="CZ47" s="611">
        <v>1.2</v>
      </c>
      <c r="DA47" s="623"/>
      <c r="DB47" s="623"/>
      <c r="DC47" s="624"/>
      <c r="DD47" s="614">
        <v>10122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11707882</v>
      </c>
      <c r="CS49" s="593"/>
      <c r="CT49" s="593"/>
      <c r="CU49" s="593"/>
      <c r="CV49" s="593"/>
      <c r="CW49" s="593"/>
      <c r="CX49" s="593"/>
      <c r="CY49" s="594"/>
      <c r="CZ49" s="595">
        <v>100</v>
      </c>
      <c r="DA49" s="596"/>
      <c r="DB49" s="596"/>
      <c r="DC49" s="597"/>
      <c r="DD49" s="598">
        <v>7694330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idZkxeGzNfMhB+N6IIpNRRscJ6VEQx2t34dWXmU97anEPGvRDw41Yq/QHxOlVSbbSxhyyaZa1lt4sSFWEt4bg==" saltValue="Lb9r3k3iac+9NJhTt7LLH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12101</v>
      </c>
      <c r="R7" s="1090"/>
      <c r="S7" s="1090"/>
      <c r="T7" s="1090"/>
      <c r="U7" s="1090"/>
      <c r="V7" s="1090">
        <v>11708</v>
      </c>
      <c r="W7" s="1090"/>
      <c r="X7" s="1090"/>
      <c r="Y7" s="1090"/>
      <c r="Z7" s="1090"/>
      <c r="AA7" s="1090">
        <v>393</v>
      </c>
      <c r="AB7" s="1090"/>
      <c r="AC7" s="1090"/>
      <c r="AD7" s="1090"/>
      <c r="AE7" s="1091"/>
      <c r="AF7" s="1092">
        <v>282</v>
      </c>
      <c r="AG7" s="1093"/>
      <c r="AH7" s="1093"/>
      <c r="AI7" s="1093"/>
      <c r="AJ7" s="1094"/>
      <c r="AK7" s="1095">
        <v>509</v>
      </c>
      <c r="AL7" s="1096"/>
      <c r="AM7" s="1096"/>
      <c r="AN7" s="1096"/>
      <c r="AO7" s="1096"/>
      <c r="AP7" s="1096">
        <v>12779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561</v>
      </c>
      <c r="BT7" s="1087"/>
      <c r="BU7" s="1087"/>
      <c r="BV7" s="1087"/>
      <c r="BW7" s="1087"/>
      <c r="BX7" s="1087"/>
      <c r="BY7" s="1087"/>
      <c r="BZ7" s="1087"/>
      <c r="CA7" s="1087"/>
      <c r="CB7" s="1087"/>
      <c r="CC7" s="1087"/>
      <c r="CD7" s="1087"/>
      <c r="CE7" s="1087"/>
      <c r="CF7" s="1087"/>
      <c r="CG7" s="1099"/>
      <c r="CH7" s="1083">
        <v>-3</v>
      </c>
      <c r="CI7" s="1084"/>
      <c r="CJ7" s="1084"/>
      <c r="CK7" s="1084"/>
      <c r="CL7" s="1085"/>
      <c r="CM7" s="1083">
        <v>11</v>
      </c>
      <c r="CN7" s="1084"/>
      <c r="CO7" s="1084"/>
      <c r="CP7" s="1084"/>
      <c r="CQ7" s="1085"/>
      <c r="CR7" s="1083">
        <v>3</v>
      </c>
      <c r="CS7" s="1084"/>
      <c r="CT7" s="1084"/>
      <c r="CU7" s="1084"/>
      <c r="CV7" s="1085"/>
      <c r="CW7" s="1083" t="s">
        <v>554</v>
      </c>
      <c r="CX7" s="1084"/>
      <c r="CY7" s="1084"/>
      <c r="CZ7" s="1084"/>
      <c r="DA7" s="1085"/>
      <c r="DB7" s="1083" t="s">
        <v>554</v>
      </c>
      <c r="DC7" s="1084"/>
      <c r="DD7" s="1084"/>
      <c r="DE7" s="1084"/>
      <c r="DF7" s="1085"/>
      <c r="DG7" s="1083" t="s">
        <v>554</v>
      </c>
      <c r="DH7" s="1084"/>
      <c r="DI7" s="1084"/>
      <c r="DJ7" s="1084"/>
      <c r="DK7" s="1085"/>
      <c r="DL7" s="1083" t="s">
        <v>554</v>
      </c>
      <c r="DM7" s="1084"/>
      <c r="DN7" s="1084"/>
      <c r="DO7" s="1084"/>
      <c r="DP7" s="1085"/>
      <c r="DQ7" s="1083" t="s">
        <v>554</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1</v>
      </c>
      <c r="R8" s="1026"/>
      <c r="S8" s="1026"/>
      <c r="T8" s="1026"/>
      <c r="U8" s="1026"/>
      <c r="V8" s="1026">
        <v>1</v>
      </c>
      <c r="W8" s="1026"/>
      <c r="X8" s="1026"/>
      <c r="Y8" s="1026"/>
      <c r="Z8" s="1026"/>
      <c r="AA8" s="1026" t="s">
        <v>554</v>
      </c>
      <c r="AB8" s="1026"/>
      <c r="AC8" s="1026"/>
      <c r="AD8" s="1026"/>
      <c r="AE8" s="1027"/>
      <c r="AF8" s="1022" t="s">
        <v>122</v>
      </c>
      <c r="AG8" s="1023"/>
      <c r="AH8" s="1023"/>
      <c r="AI8" s="1023"/>
      <c r="AJ8" s="1024"/>
      <c r="AK8" s="1067" t="s">
        <v>554</v>
      </c>
      <c r="AL8" s="1068"/>
      <c r="AM8" s="1068"/>
      <c r="AN8" s="1068"/>
      <c r="AO8" s="1068"/>
      <c r="AP8" s="1068" t="s">
        <v>554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562</v>
      </c>
      <c r="BT8" s="980"/>
      <c r="BU8" s="980"/>
      <c r="BV8" s="980"/>
      <c r="BW8" s="980"/>
      <c r="BX8" s="980"/>
      <c r="BY8" s="980"/>
      <c r="BZ8" s="980"/>
      <c r="CA8" s="980"/>
      <c r="CB8" s="980"/>
      <c r="CC8" s="980"/>
      <c r="CD8" s="980"/>
      <c r="CE8" s="980"/>
      <c r="CF8" s="980"/>
      <c r="CG8" s="1001"/>
      <c r="CH8" s="976">
        <v>4</v>
      </c>
      <c r="CI8" s="977"/>
      <c r="CJ8" s="977"/>
      <c r="CK8" s="977"/>
      <c r="CL8" s="978"/>
      <c r="CM8" s="976">
        <v>31</v>
      </c>
      <c r="CN8" s="977"/>
      <c r="CO8" s="977"/>
      <c r="CP8" s="977"/>
      <c r="CQ8" s="978"/>
      <c r="CR8" s="976">
        <v>10</v>
      </c>
      <c r="CS8" s="977"/>
      <c r="CT8" s="977"/>
      <c r="CU8" s="977"/>
      <c r="CV8" s="978"/>
      <c r="CW8" s="976" t="s">
        <v>554</v>
      </c>
      <c r="CX8" s="977"/>
      <c r="CY8" s="977"/>
      <c r="CZ8" s="977"/>
      <c r="DA8" s="978"/>
      <c r="DB8" s="976" t="s">
        <v>554</v>
      </c>
      <c r="DC8" s="977"/>
      <c r="DD8" s="977"/>
      <c r="DE8" s="977"/>
      <c r="DF8" s="978"/>
      <c r="DG8" s="976" t="s">
        <v>554</v>
      </c>
      <c r="DH8" s="977"/>
      <c r="DI8" s="977"/>
      <c r="DJ8" s="977"/>
      <c r="DK8" s="978"/>
      <c r="DL8" s="976" t="s">
        <v>554</v>
      </c>
      <c r="DM8" s="977"/>
      <c r="DN8" s="977"/>
      <c r="DO8" s="977"/>
      <c r="DP8" s="978"/>
      <c r="DQ8" s="976" t="s">
        <v>554</v>
      </c>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v>0</v>
      </c>
      <c r="R9" s="1026"/>
      <c r="S9" s="1026"/>
      <c r="T9" s="1026"/>
      <c r="U9" s="1026"/>
      <c r="V9" s="1026">
        <v>0</v>
      </c>
      <c r="W9" s="1026"/>
      <c r="X9" s="1026"/>
      <c r="Y9" s="1026"/>
      <c r="Z9" s="1026"/>
      <c r="AA9" s="1026" t="s">
        <v>554</v>
      </c>
      <c r="AB9" s="1026"/>
      <c r="AC9" s="1026"/>
      <c r="AD9" s="1026"/>
      <c r="AE9" s="1027"/>
      <c r="AF9" s="1022" t="s">
        <v>122</v>
      </c>
      <c r="AG9" s="1023"/>
      <c r="AH9" s="1023"/>
      <c r="AI9" s="1023"/>
      <c r="AJ9" s="1024"/>
      <c r="AK9" s="1067">
        <v>0</v>
      </c>
      <c r="AL9" s="1068"/>
      <c r="AM9" s="1068"/>
      <c r="AN9" s="1068"/>
      <c r="AO9" s="1068"/>
      <c r="AP9" s="1068" t="s">
        <v>554</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563</v>
      </c>
      <c r="BT9" s="980"/>
      <c r="BU9" s="980"/>
      <c r="BV9" s="980"/>
      <c r="BW9" s="980"/>
      <c r="BX9" s="980"/>
      <c r="BY9" s="980"/>
      <c r="BZ9" s="980"/>
      <c r="CA9" s="980"/>
      <c r="CB9" s="980"/>
      <c r="CC9" s="980"/>
      <c r="CD9" s="980"/>
      <c r="CE9" s="980"/>
      <c r="CF9" s="980"/>
      <c r="CG9" s="1001"/>
      <c r="CH9" s="976">
        <v>53</v>
      </c>
      <c r="CI9" s="977"/>
      <c r="CJ9" s="977"/>
      <c r="CK9" s="977"/>
      <c r="CL9" s="978"/>
      <c r="CM9" s="976">
        <v>660</v>
      </c>
      <c r="CN9" s="977"/>
      <c r="CO9" s="977"/>
      <c r="CP9" s="977"/>
      <c r="CQ9" s="978"/>
      <c r="CR9" s="976">
        <v>24</v>
      </c>
      <c r="CS9" s="977"/>
      <c r="CT9" s="977"/>
      <c r="CU9" s="977"/>
      <c r="CV9" s="978"/>
      <c r="CW9" s="976" t="s">
        <v>554</v>
      </c>
      <c r="CX9" s="977"/>
      <c r="CY9" s="977"/>
      <c r="CZ9" s="977"/>
      <c r="DA9" s="978"/>
      <c r="DB9" s="976" t="s">
        <v>554</v>
      </c>
      <c r="DC9" s="977"/>
      <c r="DD9" s="977"/>
      <c r="DE9" s="977"/>
      <c r="DF9" s="978"/>
      <c r="DG9" s="976" t="s">
        <v>554</v>
      </c>
      <c r="DH9" s="977"/>
      <c r="DI9" s="977"/>
      <c r="DJ9" s="977"/>
      <c r="DK9" s="978"/>
      <c r="DL9" s="976" t="s">
        <v>554</v>
      </c>
      <c r="DM9" s="977"/>
      <c r="DN9" s="977"/>
      <c r="DO9" s="977"/>
      <c r="DP9" s="978"/>
      <c r="DQ9" s="976" t="s">
        <v>554</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12101</v>
      </c>
      <c r="R23" s="1048"/>
      <c r="S23" s="1048"/>
      <c r="T23" s="1048"/>
      <c r="U23" s="1048"/>
      <c r="V23" s="1048">
        <v>11708</v>
      </c>
      <c r="W23" s="1048"/>
      <c r="X23" s="1048"/>
      <c r="Y23" s="1048"/>
      <c r="Z23" s="1048"/>
      <c r="AA23" s="1048">
        <v>393</v>
      </c>
      <c r="AB23" s="1048"/>
      <c r="AC23" s="1048"/>
      <c r="AD23" s="1048"/>
      <c r="AE23" s="1055"/>
      <c r="AF23" s="1056">
        <v>282</v>
      </c>
      <c r="AG23" s="1048"/>
      <c r="AH23" s="1048"/>
      <c r="AI23" s="1048"/>
      <c r="AJ23" s="1057"/>
      <c r="AK23" s="1058"/>
      <c r="AL23" s="1059"/>
      <c r="AM23" s="1059"/>
      <c r="AN23" s="1059"/>
      <c r="AO23" s="1059"/>
      <c r="AP23" s="1048">
        <v>12779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1594</v>
      </c>
      <c r="R28" s="1038"/>
      <c r="S28" s="1038"/>
      <c r="T28" s="1038"/>
      <c r="U28" s="1038"/>
      <c r="V28" s="1038">
        <v>1579</v>
      </c>
      <c r="W28" s="1038"/>
      <c r="X28" s="1038"/>
      <c r="Y28" s="1038"/>
      <c r="Z28" s="1038"/>
      <c r="AA28" s="1038">
        <v>15</v>
      </c>
      <c r="AB28" s="1038"/>
      <c r="AC28" s="1038"/>
      <c r="AD28" s="1038"/>
      <c r="AE28" s="1039"/>
      <c r="AF28" s="1040">
        <v>15</v>
      </c>
      <c r="AG28" s="1038"/>
      <c r="AH28" s="1038"/>
      <c r="AI28" s="1038"/>
      <c r="AJ28" s="1041"/>
      <c r="AK28" s="1029">
        <v>134</v>
      </c>
      <c r="AL28" s="1030"/>
      <c r="AM28" s="1030"/>
      <c r="AN28" s="1030"/>
      <c r="AO28" s="1030"/>
      <c r="AP28" s="1030" t="s">
        <v>554</v>
      </c>
      <c r="AQ28" s="1030"/>
      <c r="AR28" s="1030"/>
      <c r="AS28" s="1030"/>
      <c r="AT28" s="1030"/>
      <c r="AU28" s="1030" t="s">
        <v>554</v>
      </c>
      <c r="AV28" s="1030"/>
      <c r="AW28" s="1030"/>
      <c r="AX28" s="1030"/>
      <c r="AY28" s="1030"/>
      <c r="AZ28" s="1031" t="s">
        <v>554</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279</v>
      </c>
      <c r="R29" s="1026"/>
      <c r="S29" s="1026"/>
      <c r="T29" s="1026"/>
      <c r="U29" s="1026"/>
      <c r="V29" s="1026">
        <v>278</v>
      </c>
      <c r="W29" s="1026"/>
      <c r="X29" s="1026"/>
      <c r="Y29" s="1026"/>
      <c r="Z29" s="1026"/>
      <c r="AA29" s="1026">
        <v>1</v>
      </c>
      <c r="AB29" s="1026"/>
      <c r="AC29" s="1026"/>
      <c r="AD29" s="1026"/>
      <c r="AE29" s="1027"/>
      <c r="AF29" s="1022">
        <v>1</v>
      </c>
      <c r="AG29" s="1023"/>
      <c r="AH29" s="1023"/>
      <c r="AI29" s="1023"/>
      <c r="AJ29" s="1024"/>
      <c r="AK29" s="967">
        <v>67</v>
      </c>
      <c r="AL29" s="958"/>
      <c r="AM29" s="958"/>
      <c r="AN29" s="958"/>
      <c r="AO29" s="958"/>
      <c r="AP29" s="958" t="s">
        <v>554</v>
      </c>
      <c r="AQ29" s="958"/>
      <c r="AR29" s="958"/>
      <c r="AS29" s="958"/>
      <c r="AT29" s="958"/>
      <c r="AU29" s="958" t="s">
        <v>554</v>
      </c>
      <c r="AV29" s="958"/>
      <c r="AW29" s="958"/>
      <c r="AX29" s="958"/>
      <c r="AY29" s="958"/>
      <c r="AZ29" s="1028" t="s">
        <v>554</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2255</v>
      </c>
      <c r="R30" s="1026"/>
      <c r="S30" s="1026"/>
      <c r="T30" s="1026"/>
      <c r="U30" s="1026"/>
      <c r="V30" s="1026">
        <v>2140</v>
      </c>
      <c r="W30" s="1026"/>
      <c r="X30" s="1026"/>
      <c r="Y30" s="1026"/>
      <c r="Z30" s="1026"/>
      <c r="AA30" s="1026">
        <v>115</v>
      </c>
      <c r="AB30" s="1026"/>
      <c r="AC30" s="1026"/>
      <c r="AD30" s="1026"/>
      <c r="AE30" s="1027"/>
      <c r="AF30" s="1022">
        <v>115</v>
      </c>
      <c r="AG30" s="1023"/>
      <c r="AH30" s="1023"/>
      <c r="AI30" s="1023"/>
      <c r="AJ30" s="1024"/>
      <c r="AK30" s="967">
        <v>339</v>
      </c>
      <c r="AL30" s="958"/>
      <c r="AM30" s="958"/>
      <c r="AN30" s="958"/>
      <c r="AO30" s="958"/>
      <c r="AP30" s="958" t="s">
        <v>554</v>
      </c>
      <c r="AQ30" s="958"/>
      <c r="AR30" s="958"/>
      <c r="AS30" s="958"/>
      <c r="AT30" s="958"/>
      <c r="AU30" s="958" t="s">
        <v>554</v>
      </c>
      <c r="AV30" s="958"/>
      <c r="AW30" s="958"/>
      <c r="AX30" s="958"/>
      <c r="AY30" s="958"/>
      <c r="AZ30" s="1028" t="s">
        <v>554</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201</v>
      </c>
      <c r="R31" s="1026"/>
      <c r="S31" s="1026"/>
      <c r="T31" s="1026"/>
      <c r="U31" s="1026"/>
      <c r="V31" s="1026">
        <v>262</v>
      </c>
      <c r="W31" s="1026"/>
      <c r="X31" s="1026"/>
      <c r="Y31" s="1026"/>
      <c r="Z31" s="1026"/>
      <c r="AA31" s="1026">
        <v>-61</v>
      </c>
      <c r="AB31" s="1026"/>
      <c r="AC31" s="1026"/>
      <c r="AD31" s="1026"/>
      <c r="AE31" s="1027"/>
      <c r="AF31" s="1022" t="s">
        <v>122</v>
      </c>
      <c r="AG31" s="1023"/>
      <c r="AH31" s="1023"/>
      <c r="AI31" s="1023"/>
      <c r="AJ31" s="1024"/>
      <c r="AK31" s="967">
        <v>0</v>
      </c>
      <c r="AL31" s="958"/>
      <c r="AM31" s="958"/>
      <c r="AN31" s="958"/>
      <c r="AO31" s="958"/>
      <c r="AP31" s="958">
        <v>264</v>
      </c>
      <c r="AQ31" s="958"/>
      <c r="AR31" s="958"/>
      <c r="AS31" s="958"/>
      <c r="AT31" s="958"/>
      <c r="AU31" s="958">
        <v>6</v>
      </c>
      <c r="AV31" s="958"/>
      <c r="AW31" s="958"/>
      <c r="AX31" s="958"/>
      <c r="AY31" s="958"/>
      <c r="AZ31" s="1028" t="s">
        <v>554</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395</v>
      </c>
      <c r="C32" s="1018"/>
      <c r="D32" s="1018"/>
      <c r="E32" s="1018"/>
      <c r="F32" s="1018"/>
      <c r="G32" s="1018"/>
      <c r="H32" s="1018"/>
      <c r="I32" s="1018"/>
      <c r="J32" s="1018"/>
      <c r="K32" s="1018"/>
      <c r="L32" s="1018"/>
      <c r="M32" s="1018"/>
      <c r="N32" s="1018"/>
      <c r="O32" s="1018"/>
      <c r="P32" s="1019"/>
      <c r="Q32" s="1025">
        <v>242</v>
      </c>
      <c r="R32" s="1026"/>
      <c r="S32" s="1026"/>
      <c r="T32" s="1026"/>
      <c r="U32" s="1026"/>
      <c r="V32" s="1026">
        <v>234</v>
      </c>
      <c r="W32" s="1026"/>
      <c r="X32" s="1026"/>
      <c r="Y32" s="1026"/>
      <c r="Z32" s="1026"/>
      <c r="AA32" s="1026">
        <v>8</v>
      </c>
      <c r="AB32" s="1026"/>
      <c r="AC32" s="1026"/>
      <c r="AD32" s="1026"/>
      <c r="AE32" s="1027"/>
      <c r="AF32" s="1022">
        <v>427</v>
      </c>
      <c r="AG32" s="1023"/>
      <c r="AH32" s="1023"/>
      <c r="AI32" s="1023"/>
      <c r="AJ32" s="1024"/>
      <c r="AK32" s="967">
        <v>4</v>
      </c>
      <c r="AL32" s="958"/>
      <c r="AM32" s="958"/>
      <c r="AN32" s="958"/>
      <c r="AO32" s="958"/>
      <c r="AP32" s="958">
        <v>312</v>
      </c>
      <c r="AQ32" s="958"/>
      <c r="AR32" s="958"/>
      <c r="AS32" s="958"/>
      <c r="AT32" s="958"/>
      <c r="AU32" s="958">
        <v>44</v>
      </c>
      <c r="AV32" s="958"/>
      <c r="AW32" s="958"/>
      <c r="AX32" s="958"/>
      <c r="AY32" s="958"/>
      <c r="AZ32" s="1028" t="s">
        <v>554</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396</v>
      </c>
      <c r="C33" s="1018"/>
      <c r="D33" s="1018"/>
      <c r="E33" s="1018"/>
      <c r="F33" s="1018"/>
      <c r="G33" s="1018"/>
      <c r="H33" s="1018"/>
      <c r="I33" s="1018"/>
      <c r="J33" s="1018"/>
      <c r="K33" s="1018"/>
      <c r="L33" s="1018"/>
      <c r="M33" s="1018"/>
      <c r="N33" s="1018"/>
      <c r="O33" s="1018"/>
      <c r="P33" s="1019"/>
      <c r="Q33" s="1025">
        <v>922</v>
      </c>
      <c r="R33" s="1026"/>
      <c r="S33" s="1026"/>
      <c r="T33" s="1026"/>
      <c r="U33" s="1026"/>
      <c r="V33" s="1026">
        <v>898</v>
      </c>
      <c r="W33" s="1026"/>
      <c r="X33" s="1026"/>
      <c r="Y33" s="1026"/>
      <c r="Z33" s="1026"/>
      <c r="AA33" s="1026">
        <v>24</v>
      </c>
      <c r="AB33" s="1026"/>
      <c r="AC33" s="1026"/>
      <c r="AD33" s="1026"/>
      <c r="AE33" s="1027"/>
      <c r="AF33" s="1022">
        <v>94</v>
      </c>
      <c r="AG33" s="1023"/>
      <c r="AH33" s="1023"/>
      <c r="AI33" s="1023"/>
      <c r="AJ33" s="1024"/>
      <c r="AK33" s="967">
        <v>372</v>
      </c>
      <c r="AL33" s="958"/>
      <c r="AM33" s="958"/>
      <c r="AN33" s="958"/>
      <c r="AO33" s="958"/>
      <c r="AP33" s="958">
        <v>2646</v>
      </c>
      <c r="AQ33" s="958"/>
      <c r="AR33" s="958"/>
      <c r="AS33" s="958"/>
      <c r="AT33" s="958"/>
      <c r="AU33" s="958">
        <v>1807</v>
      </c>
      <c r="AV33" s="958"/>
      <c r="AW33" s="958"/>
      <c r="AX33" s="958"/>
      <c r="AY33" s="958"/>
      <c r="AZ33" s="1028" t="s">
        <v>554</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397</v>
      </c>
      <c r="C34" s="1018"/>
      <c r="D34" s="1018"/>
      <c r="E34" s="1018"/>
      <c r="F34" s="1018"/>
      <c r="G34" s="1018"/>
      <c r="H34" s="1018"/>
      <c r="I34" s="1018"/>
      <c r="J34" s="1018"/>
      <c r="K34" s="1018"/>
      <c r="L34" s="1018"/>
      <c r="M34" s="1018"/>
      <c r="N34" s="1018"/>
      <c r="O34" s="1018"/>
      <c r="P34" s="1019"/>
      <c r="Q34" s="1025">
        <v>9</v>
      </c>
      <c r="R34" s="1026"/>
      <c r="S34" s="1026"/>
      <c r="T34" s="1026"/>
      <c r="U34" s="1026"/>
      <c r="V34" s="1026">
        <v>7</v>
      </c>
      <c r="W34" s="1026"/>
      <c r="X34" s="1026"/>
      <c r="Y34" s="1026"/>
      <c r="Z34" s="1026"/>
      <c r="AA34" s="1026">
        <v>2</v>
      </c>
      <c r="AB34" s="1026"/>
      <c r="AC34" s="1026"/>
      <c r="AD34" s="1026"/>
      <c r="AE34" s="1027"/>
      <c r="AF34" s="1022">
        <v>2</v>
      </c>
      <c r="AG34" s="1023"/>
      <c r="AH34" s="1023"/>
      <c r="AI34" s="1023"/>
      <c r="AJ34" s="1024"/>
      <c r="AK34" s="967" t="s">
        <v>554</v>
      </c>
      <c r="AL34" s="958"/>
      <c r="AM34" s="958"/>
      <c r="AN34" s="958"/>
      <c r="AO34" s="958"/>
      <c r="AP34" s="958" t="s">
        <v>554</v>
      </c>
      <c r="AQ34" s="958"/>
      <c r="AR34" s="958"/>
      <c r="AS34" s="958"/>
      <c r="AT34" s="958"/>
      <c r="AU34" s="958" t="s">
        <v>554</v>
      </c>
      <c r="AV34" s="958"/>
      <c r="AW34" s="958"/>
      <c r="AX34" s="958"/>
      <c r="AY34" s="958"/>
      <c r="AZ34" s="1028" t="s">
        <v>554</v>
      </c>
      <c r="BA34" s="1028"/>
      <c r="BB34" s="1028"/>
      <c r="BC34" s="1028"/>
      <c r="BD34" s="1028"/>
      <c r="BE34" s="959" t="s">
        <v>398</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653</v>
      </c>
      <c r="AG63" s="946"/>
      <c r="AH63" s="946"/>
      <c r="AI63" s="946"/>
      <c r="AJ63" s="1009"/>
      <c r="AK63" s="1010"/>
      <c r="AL63" s="950"/>
      <c r="AM63" s="950"/>
      <c r="AN63" s="950"/>
      <c r="AO63" s="950"/>
      <c r="AP63" s="946">
        <v>3222</v>
      </c>
      <c r="AQ63" s="946"/>
      <c r="AR63" s="946"/>
      <c r="AS63" s="946"/>
      <c r="AT63" s="946"/>
      <c r="AU63" s="946">
        <v>1857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403</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555</v>
      </c>
      <c r="C68" s="973"/>
      <c r="D68" s="973"/>
      <c r="E68" s="973"/>
      <c r="F68" s="973"/>
      <c r="G68" s="973"/>
      <c r="H68" s="973"/>
      <c r="I68" s="973"/>
      <c r="J68" s="973"/>
      <c r="K68" s="973"/>
      <c r="L68" s="973"/>
      <c r="M68" s="973"/>
      <c r="N68" s="973"/>
      <c r="O68" s="973"/>
      <c r="P68" s="974"/>
      <c r="Q68" s="975">
        <v>1743</v>
      </c>
      <c r="R68" s="969"/>
      <c r="S68" s="969"/>
      <c r="T68" s="969"/>
      <c r="U68" s="969"/>
      <c r="V68" s="969">
        <v>1638</v>
      </c>
      <c r="W68" s="969"/>
      <c r="X68" s="969"/>
      <c r="Y68" s="969"/>
      <c r="Z68" s="969"/>
      <c r="AA68" s="969">
        <v>105</v>
      </c>
      <c r="AB68" s="969"/>
      <c r="AC68" s="969"/>
      <c r="AD68" s="969"/>
      <c r="AE68" s="969"/>
      <c r="AF68" s="969">
        <v>99</v>
      </c>
      <c r="AG68" s="969"/>
      <c r="AH68" s="969"/>
      <c r="AI68" s="969"/>
      <c r="AJ68" s="969"/>
      <c r="AK68" s="969" t="s">
        <v>554</v>
      </c>
      <c r="AL68" s="969"/>
      <c r="AM68" s="969"/>
      <c r="AN68" s="969"/>
      <c r="AO68" s="969"/>
      <c r="AP68" s="969" t="s">
        <v>554</v>
      </c>
      <c r="AQ68" s="969"/>
      <c r="AR68" s="969"/>
      <c r="AS68" s="969"/>
      <c r="AT68" s="969"/>
      <c r="AU68" s="969" t="s">
        <v>554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556</v>
      </c>
      <c r="C69" s="962"/>
      <c r="D69" s="962"/>
      <c r="E69" s="962"/>
      <c r="F69" s="962"/>
      <c r="G69" s="962"/>
      <c r="H69" s="962"/>
      <c r="I69" s="962"/>
      <c r="J69" s="962"/>
      <c r="K69" s="962"/>
      <c r="L69" s="962"/>
      <c r="M69" s="962"/>
      <c r="N69" s="962"/>
      <c r="O69" s="962"/>
      <c r="P69" s="963"/>
      <c r="Q69" s="964">
        <v>3426</v>
      </c>
      <c r="R69" s="958"/>
      <c r="S69" s="958"/>
      <c r="T69" s="958"/>
      <c r="U69" s="958"/>
      <c r="V69" s="958">
        <v>3421</v>
      </c>
      <c r="W69" s="958"/>
      <c r="X69" s="958"/>
      <c r="Y69" s="958"/>
      <c r="Z69" s="958"/>
      <c r="AA69" s="958">
        <v>5</v>
      </c>
      <c r="AB69" s="958"/>
      <c r="AC69" s="958"/>
      <c r="AD69" s="958"/>
      <c r="AE69" s="958"/>
      <c r="AF69" s="958">
        <v>5</v>
      </c>
      <c r="AG69" s="958"/>
      <c r="AH69" s="958"/>
      <c r="AI69" s="958"/>
      <c r="AJ69" s="958"/>
      <c r="AK69" s="958" t="s">
        <v>554</v>
      </c>
      <c r="AL69" s="958"/>
      <c r="AM69" s="958"/>
      <c r="AN69" s="958"/>
      <c r="AO69" s="958"/>
      <c r="AP69" s="958">
        <v>2702</v>
      </c>
      <c r="AQ69" s="958"/>
      <c r="AR69" s="958"/>
      <c r="AS69" s="958"/>
      <c r="AT69" s="958"/>
      <c r="AU69" s="958">
        <v>251</v>
      </c>
      <c r="AV69" s="958"/>
      <c r="AW69" s="958"/>
      <c r="AX69" s="958"/>
      <c r="AY69" s="958"/>
      <c r="AZ69" s="959" t="s">
        <v>558</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556</v>
      </c>
      <c r="C70" s="962"/>
      <c r="D70" s="962"/>
      <c r="E70" s="962"/>
      <c r="F70" s="962"/>
      <c r="G70" s="962"/>
      <c r="H70" s="962"/>
      <c r="I70" s="962"/>
      <c r="J70" s="962"/>
      <c r="K70" s="962"/>
      <c r="L70" s="962"/>
      <c r="M70" s="962"/>
      <c r="N70" s="962"/>
      <c r="O70" s="962"/>
      <c r="P70" s="963"/>
      <c r="Q70" s="964">
        <v>46</v>
      </c>
      <c r="R70" s="958"/>
      <c r="S70" s="958"/>
      <c r="T70" s="958"/>
      <c r="U70" s="958"/>
      <c r="V70" s="958">
        <v>46</v>
      </c>
      <c r="W70" s="958"/>
      <c r="X70" s="958"/>
      <c r="Y70" s="958"/>
      <c r="Z70" s="958"/>
      <c r="AA70" s="958" t="s">
        <v>554</v>
      </c>
      <c r="AB70" s="958"/>
      <c r="AC70" s="958"/>
      <c r="AD70" s="958"/>
      <c r="AE70" s="958"/>
      <c r="AF70" s="958" t="s">
        <v>554</v>
      </c>
      <c r="AG70" s="958"/>
      <c r="AH70" s="958"/>
      <c r="AI70" s="958"/>
      <c r="AJ70" s="958"/>
      <c r="AK70" s="958">
        <v>25</v>
      </c>
      <c r="AL70" s="958"/>
      <c r="AM70" s="958"/>
      <c r="AN70" s="958"/>
      <c r="AO70" s="958"/>
      <c r="AP70" s="958" t="s">
        <v>554</v>
      </c>
      <c r="AQ70" s="958"/>
      <c r="AR70" s="958"/>
      <c r="AS70" s="958"/>
      <c r="AT70" s="958"/>
      <c r="AU70" s="958" t="s">
        <v>554</v>
      </c>
      <c r="AV70" s="958"/>
      <c r="AW70" s="958"/>
      <c r="AX70" s="958"/>
      <c r="AY70" s="958"/>
      <c r="AZ70" s="959" t="s">
        <v>559</v>
      </c>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556</v>
      </c>
      <c r="C71" s="962"/>
      <c r="D71" s="962"/>
      <c r="E71" s="962"/>
      <c r="F71" s="962"/>
      <c r="G71" s="962"/>
      <c r="H71" s="962"/>
      <c r="I71" s="962"/>
      <c r="J71" s="962"/>
      <c r="K71" s="962"/>
      <c r="L71" s="962"/>
      <c r="M71" s="962"/>
      <c r="N71" s="962"/>
      <c r="O71" s="962"/>
      <c r="P71" s="963"/>
      <c r="Q71" s="964">
        <v>36</v>
      </c>
      <c r="R71" s="958"/>
      <c r="S71" s="958"/>
      <c r="T71" s="958"/>
      <c r="U71" s="958"/>
      <c r="V71" s="958">
        <v>36</v>
      </c>
      <c r="W71" s="958"/>
      <c r="X71" s="958"/>
      <c r="Y71" s="958"/>
      <c r="Z71" s="958"/>
      <c r="AA71" s="958">
        <v>0</v>
      </c>
      <c r="AB71" s="958"/>
      <c r="AC71" s="958"/>
      <c r="AD71" s="958"/>
      <c r="AE71" s="958"/>
      <c r="AF71" s="958">
        <v>0</v>
      </c>
      <c r="AG71" s="958"/>
      <c r="AH71" s="958"/>
      <c r="AI71" s="958"/>
      <c r="AJ71" s="958"/>
      <c r="AK71" s="958">
        <v>9</v>
      </c>
      <c r="AL71" s="958"/>
      <c r="AM71" s="958"/>
      <c r="AN71" s="958"/>
      <c r="AO71" s="958"/>
      <c r="AP71" s="958" t="s">
        <v>554</v>
      </c>
      <c r="AQ71" s="958"/>
      <c r="AR71" s="958"/>
      <c r="AS71" s="958"/>
      <c r="AT71" s="958"/>
      <c r="AU71" s="958" t="s">
        <v>554</v>
      </c>
      <c r="AV71" s="958"/>
      <c r="AW71" s="958"/>
      <c r="AX71" s="958"/>
      <c r="AY71" s="958"/>
      <c r="AZ71" s="959" t="s">
        <v>560</v>
      </c>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557</v>
      </c>
      <c r="C72" s="962"/>
      <c r="D72" s="962"/>
      <c r="E72" s="962"/>
      <c r="F72" s="962"/>
      <c r="G72" s="962"/>
      <c r="H72" s="962"/>
      <c r="I72" s="962"/>
      <c r="J72" s="962"/>
      <c r="K72" s="962"/>
      <c r="L72" s="962"/>
      <c r="M72" s="962"/>
      <c r="N72" s="962"/>
      <c r="O72" s="962"/>
      <c r="P72" s="963"/>
      <c r="Q72" s="964">
        <v>127</v>
      </c>
      <c r="R72" s="958"/>
      <c r="S72" s="958"/>
      <c r="T72" s="958"/>
      <c r="U72" s="958"/>
      <c r="V72" s="958">
        <v>120</v>
      </c>
      <c r="W72" s="958"/>
      <c r="X72" s="958"/>
      <c r="Y72" s="958"/>
      <c r="Z72" s="958"/>
      <c r="AA72" s="958">
        <v>6</v>
      </c>
      <c r="AB72" s="958"/>
      <c r="AC72" s="958"/>
      <c r="AD72" s="958"/>
      <c r="AE72" s="958"/>
      <c r="AF72" s="958">
        <v>6</v>
      </c>
      <c r="AG72" s="958"/>
      <c r="AH72" s="958"/>
      <c r="AI72" s="958"/>
      <c r="AJ72" s="958"/>
      <c r="AK72" s="958">
        <v>33</v>
      </c>
      <c r="AL72" s="958"/>
      <c r="AM72" s="958"/>
      <c r="AN72" s="958"/>
      <c r="AO72" s="958"/>
      <c r="AP72" s="958" t="s">
        <v>554</v>
      </c>
      <c r="AQ72" s="958"/>
      <c r="AR72" s="958"/>
      <c r="AS72" s="958"/>
      <c r="AT72" s="958"/>
      <c r="AU72" s="958" t="s">
        <v>554</v>
      </c>
      <c r="AV72" s="958"/>
      <c r="AW72" s="958"/>
      <c r="AX72" s="958"/>
      <c r="AY72" s="958"/>
      <c r="AZ72" s="959" t="s">
        <v>535</v>
      </c>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557</v>
      </c>
      <c r="C73" s="962"/>
      <c r="D73" s="962"/>
      <c r="E73" s="962"/>
      <c r="F73" s="962"/>
      <c r="G73" s="962"/>
      <c r="H73" s="962"/>
      <c r="I73" s="962"/>
      <c r="J73" s="962"/>
      <c r="K73" s="962"/>
      <c r="L73" s="962"/>
      <c r="M73" s="962"/>
      <c r="N73" s="962"/>
      <c r="O73" s="962"/>
      <c r="P73" s="963"/>
      <c r="Q73" s="964">
        <v>91545</v>
      </c>
      <c r="R73" s="958"/>
      <c r="S73" s="958"/>
      <c r="T73" s="958"/>
      <c r="U73" s="958"/>
      <c r="V73" s="958">
        <v>89579</v>
      </c>
      <c r="W73" s="958"/>
      <c r="X73" s="958"/>
      <c r="Y73" s="958"/>
      <c r="Z73" s="958"/>
      <c r="AA73" s="958">
        <v>1967</v>
      </c>
      <c r="AB73" s="958"/>
      <c r="AC73" s="958"/>
      <c r="AD73" s="958"/>
      <c r="AE73" s="958"/>
      <c r="AF73" s="958">
        <v>708</v>
      </c>
      <c r="AG73" s="958"/>
      <c r="AH73" s="958"/>
      <c r="AI73" s="958"/>
      <c r="AJ73" s="958"/>
      <c r="AK73" s="958">
        <v>447</v>
      </c>
      <c r="AL73" s="958"/>
      <c r="AM73" s="958"/>
      <c r="AN73" s="958"/>
      <c r="AO73" s="958"/>
      <c r="AP73" s="958" t="s">
        <v>554</v>
      </c>
      <c r="AQ73" s="958"/>
      <c r="AR73" s="958"/>
      <c r="AS73" s="958"/>
      <c r="AT73" s="958"/>
      <c r="AU73" s="958" t="s">
        <v>554</v>
      </c>
      <c r="AV73" s="958"/>
      <c r="AW73" s="958"/>
      <c r="AX73" s="958"/>
      <c r="AY73" s="958"/>
      <c r="AZ73" s="959" t="s">
        <v>540</v>
      </c>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818</v>
      </c>
      <c r="AG88" s="946"/>
      <c r="AH88" s="946"/>
      <c r="AI88" s="946"/>
      <c r="AJ88" s="946"/>
      <c r="AK88" s="950"/>
      <c r="AL88" s="950"/>
      <c r="AM88" s="950"/>
      <c r="AN88" s="950"/>
      <c r="AO88" s="950"/>
      <c r="AP88" s="946">
        <v>2702</v>
      </c>
      <c r="AQ88" s="946"/>
      <c r="AR88" s="946"/>
      <c r="AS88" s="946"/>
      <c r="AT88" s="946"/>
      <c r="AU88" s="946">
        <v>251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37</v>
      </c>
      <c r="CS102" s="940"/>
      <c r="CT102" s="940"/>
      <c r="CU102" s="940"/>
      <c r="CV102" s="941"/>
      <c r="CW102" s="939" t="s">
        <v>554</v>
      </c>
      <c r="CX102" s="940"/>
      <c r="CY102" s="940"/>
      <c r="CZ102" s="940"/>
      <c r="DA102" s="941"/>
      <c r="DB102" s="939" t="s">
        <v>554</v>
      </c>
      <c r="DC102" s="940"/>
      <c r="DD102" s="940"/>
      <c r="DE102" s="940"/>
      <c r="DF102" s="941"/>
      <c r="DG102" s="939" t="s">
        <v>554</v>
      </c>
      <c r="DH102" s="940"/>
      <c r="DI102" s="940"/>
      <c r="DJ102" s="940"/>
      <c r="DK102" s="941"/>
      <c r="DL102" s="939" t="s">
        <v>554</v>
      </c>
      <c r="DM102" s="940"/>
      <c r="DN102" s="940"/>
      <c r="DO102" s="940"/>
      <c r="DP102" s="941"/>
      <c r="DQ102" s="939" t="s">
        <v>554</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1028158</v>
      </c>
      <c r="AB110" s="876"/>
      <c r="AC110" s="876"/>
      <c r="AD110" s="876"/>
      <c r="AE110" s="877"/>
      <c r="AF110" s="878">
        <v>1105915</v>
      </c>
      <c r="AG110" s="876"/>
      <c r="AH110" s="876"/>
      <c r="AI110" s="876"/>
      <c r="AJ110" s="877"/>
      <c r="AK110" s="878">
        <v>1125168</v>
      </c>
      <c r="AL110" s="876"/>
      <c r="AM110" s="876"/>
      <c r="AN110" s="876"/>
      <c r="AO110" s="877"/>
      <c r="AP110" s="879">
        <v>21</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12716602</v>
      </c>
      <c r="BR110" s="829"/>
      <c r="BS110" s="829"/>
      <c r="BT110" s="829"/>
      <c r="BU110" s="829"/>
      <c r="BV110" s="829">
        <v>12650468</v>
      </c>
      <c r="BW110" s="829"/>
      <c r="BX110" s="829"/>
      <c r="BY110" s="829"/>
      <c r="BZ110" s="829"/>
      <c r="CA110" s="829">
        <v>12779064</v>
      </c>
      <c r="CB110" s="829"/>
      <c r="CC110" s="829"/>
      <c r="CD110" s="829"/>
      <c r="CE110" s="829"/>
      <c r="CF110" s="853">
        <v>238.7</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997</v>
      </c>
      <c r="BR111" s="804"/>
      <c r="BS111" s="804"/>
      <c r="BT111" s="804"/>
      <c r="BU111" s="804"/>
      <c r="BV111" s="804">
        <v>1500</v>
      </c>
      <c r="BW111" s="804"/>
      <c r="BX111" s="804"/>
      <c r="BY111" s="804"/>
      <c r="BZ111" s="804"/>
      <c r="CA111" s="804">
        <v>1000</v>
      </c>
      <c r="CB111" s="804"/>
      <c r="CC111" s="804"/>
      <c r="CD111" s="804"/>
      <c r="CE111" s="804"/>
      <c r="CF111" s="862">
        <v>0</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2790960</v>
      </c>
      <c r="BR112" s="804"/>
      <c r="BS112" s="804"/>
      <c r="BT112" s="804"/>
      <c r="BU112" s="804"/>
      <c r="BV112" s="804">
        <v>2293148</v>
      </c>
      <c r="BW112" s="804"/>
      <c r="BX112" s="804"/>
      <c r="BY112" s="804"/>
      <c r="BZ112" s="804"/>
      <c r="CA112" s="804">
        <v>1856618</v>
      </c>
      <c r="CB112" s="804"/>
      <c r="CC112" s="804"/>
      <c r="CD112" s="804"/>
      <c r="CE112" s="804"/>
      <c r="CF112" s="862">
        <v>34.700000000000003</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371172</v>
      </c>
      <c r="AB113" s="906"/>
      <c r="AC113" s="906"/>
      <c r="AD113" s="906"/>
      <c r="AE113" s="907"/>
      <c r="AF113" s="908">
        <v>364934</v>
      </c>
      <c r="AG113" s="906"/>
      <c r="AH113" s="906"/>
      <c r="AI113" s="906"/>
      <c r="AJ113" s="907"/>
      <c r="AK113" s="908">
        <v>356581</v>
      </c>
      <c r="AL113" s="906"/>
      <c r="AM113" s="906"/>
      <c r="AN113" s="906"/>
      <c r="AO113" s="907"/>
      <c r="AP113" s="909">
        <v>6.7</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240731</v>
      </c>
      <c r="BR113" s="804"/>
      <c r="BS113" s="804"/>
      <c r="BT113" s="804"/>
      <c r="BU113" s="804"/>
      <c r="BV113" s="804">
        <v>235149</v>
      </c>
      <c r="BW113" s="804"/>
      <c r="BX113" s="804"/>
      <c r="BY113" s="804"/>
      <c r="BZ113" s="804"/>
      <c r="CA113" s="804">
        <v>251330</v>
      </c>
      <c r="CB113" s="804"/>
      <c r="CC113" s="804"/>
      <c r="CD113" s="804"/>
      <c r="CE113" s="804"/>
      <c r="CF113" s="862">
        <v>4.7</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39883</v>
      </c>
      <c r="AB114" s="767"/>
      <c r="AC114" s="767"/>
      <c r="AD114" s="767"/>
      <c r="AE114" s="768"/>
      <c r="AF114" s="769">
        <v>48000</v>
      </c>
      <c r="AG114" s="767"/>
      <c r="AH114" s="767"/>
      <c r="AI114" s="767"/>
      <c r="AJ114" s="768"/>
      <c r="AK114" s="769">
        <v>36602</v>
      </c>
      <c r="AL114" s="767"/>
      <c r="AM114" s="767"/>
      <c r="AN114" s="767"/>
      <c r="AO114" s="768"/>
      <c r="AP114" s="811">
        <v>0.7</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845285</v>
      </c>
      <c r="BR114" s="804"/>
      <c r="BS114" s="804"/>
      <c r="BT114" s="804"/>
      <c r="BU114" s="804"/>
      <c r="BV114" s="804">
        <v>808080</v>
      </c>
      <c r="BW114" s="804"/>
      <c r="BX114" s="804"/>
      <c r="BY114" s="804"/>
      <c r="BZ114" s="804"/>
      <c r="CA114" s="804">
        <v>801276</v>
      </c>
      <c r="CB114" s="804"/>
      <c r="CC114" s="804"/>
      <c r="CD114" s="804"/>
      <c r="CE114" s="804"/>
      <c r="CF114" s="862">
        <v>15</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900</v>
      </c>
      <c r="AB115" s="906"/>
      <c r="AC115" s="906"/>
      <c r="AD115" s="906"/>
      <c r="AE115" s="907"/>
      <c r="AF115" s="908">
        <v>700</v>
      </c>
      <c r="AG115" s="906"/>
      <c r="AH115" s="906"/>
      <c r="AI115" s="906"/>
      <c r="AJ115" s="907"/>
      <c r="AK115" s="908">
        <v>500</v>
      </c>
      <c r="AL115" s="906"/>
      <c r="AM115" s="906"/>
      <c r="AN115" s="906"/>
      <c r="AO115" s="907"/>
      <c r="AP115" s="909">
        <v>0</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1440113</v>
      </c>
      <c r="AB117" s="890"/>
      <c r="AC117" s="890"/>
      <c r="AD117" s="890"/>
      <c r="AE117" s="891"/>
      <c r="AF117" s="892">
        <v>1519549</v>
      </c>
      <c r="AG117" s="890"/>
      <c r="AH117" s="890"/>
      <c r="AI117" s="890"/>
      <c r="AJ117" s="891"/>
      <c r="AK117" s="892">
        <v>1518851</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16594575</v>
      </c>
      <c r="BR119" s="832"/>
      <c r="BS119" s="832"/>
      <c r="BT119" s="832"/>
      <c r="BU119" s="832"/>
      <c r="BV119" s="832">
        <v>15988345</v>
      </c>
      <c r="BW119" s="832"/>
      <c r="BX119" s="832"/>
      <c r="BY119" s="832"/>
      <c r="BZ119" s="832"/>
      <c r="CA119" s="832">
        <v>15689288</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997</v>
      </c>
      <c r="DH119" s="751"/>
      <c r="DI119" s="751"/>
      <c r="DJ119" s="751"/>
      <c r="DK119" s="752"/>
      <c r="DL119" s="753">
        <v>1500</v>
      </c>
      <c r="DM119" s="751"/>
      <c r="DN119" s="751"/>
      <c r="DO119" s="751"/>
      <c r="DP119" s="752"/>
      <c r="DQ119" s="753">
        <v>1000</v>
      </c>
      <c r="DR119" s="751"/>
      <c r="DS119" s="751"/>
      <c r="DT119" s="751"/>
      <c r="DU119" s="752"/>
      <c r="DV119" s="835">
        <v>0</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4298699</v>
      </c>
      <c r="BR120" s="829"/>
      <c r="BS120" s="829"/>
      <c r="BT120" s="829"/>
      <c r="BU120" s="829"/>
      <c r="BV120" s="829">
        <v>4374589</v>
      </c>
      <c r="BW120" s="829"/>
      <c r="BX120" s="829"/>
      <c r="BY120" s="829"/>
      <c r="BZ120" s="829"/>
      <c r="CA120" s="829">
        <v>4242540</v>
      </c>
      <c r="CB120" s="829"/>
      <c r="CC120" s="829"/>
      <c r="CD120" s="829"/>
      <c r="CE120" s="829"/>
      <c r="CF120" s="853">
        <v>79.2</v>
      </c>
      <c r="CG120" s="854"/>
      <c r="CH120" s="854"/>
      <c r="CI120" s="854"/>
      <c r="CJ120" s="854"/>
      <c r="CK120" s="855" t="s">
        <v>449</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2725722</v>
      </c>
      <c r="DH120" s="829"/>
      <c r="DI120" s="829"/>
      <c r="DJ120" s="829"/>
      <c r="DK120" s="829"/>
      <c r="DL120" s="829">
        <v>2235494</v>
      </c>
      <c r="DM120" s="829"/>
      <c r="DN120" s="829"/>
      <c r="DO120" s="829"/>
      <c r="DP120" s="829"/>
      <c r="DQ120" s="829">
        <v>1807118</v>
      </c>
      <c r="DR120" s="829"/>
      <c r="DS120" s="829"/>
      <c r="DT120" s="829"/>
      <c r="DU120" s="829"/>
      <c r="DV120" s="830">
        <v>33.799999999999997</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97049</v>
      </c>
      <c r="BR121" s="804"/>
      <c r="BS121" s="804"/>
      <c r="BT121" s="804"/>
      <c r="BU121" s="804"/>
      <c r="BV121" s="804">
        <v>84496</v>
      </c>
      <c r="BW121" s="804"/>
      <c r="BX121" s="804"/>
      <c r="BY121" s="804"/>
      <c r="BZ121" s="804"/>
      <c r="CA121" s="804">
        <v>71921</v>
      </c>
      <c r="CB121" s="804"/>
      <c r="CC121" s="804"/>
      <c r="CD121" s="804"/>
      <c r="CE121" s="804"/>
      <c r="CF121" s="862">
        <v>1.3</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61088</v>
      </c>
      <c r="DH121" s="804"/>
      <c r="DI121" s="804"/>
      <c r="DJ121" s="804"/>
      <c r="DK121" s="804"/>
      <c r="DL121" s="804">
        <v>52478</v>
      </c>
      <c r="DM121" s="804"/>
      <c r="DN121" s="804"/>
      <c r="DO121" s="804"/>
      <c r="DP121" s="804"/>
      <c r="DQ121" s="804">
        <v>43948</v>
      </c>
      <c r="DR121" s="804"/>
      <c r="DS121" s="804"/>
      <c r="DT121" s="804"/>
      <c r="DU121" s="804"/>
      <c r="DV121" s="781">
        <v>0.8</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12034450</v>
      </c>
      <c r="BR122" s="832"/>
      <c r="BS122" s="832"/>
      <c r="BT122" s="832"/>
      <c r="BU122" s="832"/>
      <c r="BV122" s="832">
        <v>11418041</v>
      </c>
      <c r="BW122" s="832"/>
      <c r="BX122" s="832"/>
      <c r="BY122" s="832"/>
      <c r="BZ122" s="832"/>
      <c r="CA122" s="832">
        <v>11357725</v>
      </c>
      <c r="CB122" s="832"/>
      <c r="CC122" s="832"/>
      <c r="CD122" s="832"/>
      <c r="CE122" s="832"/>
      <c r="CF122" s="833">
        <v>212.1</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4150</v>
      </c>
      <c r="DH122" s="804"/>
      <c r="DI122" s="804"/>
      <c r="DJ122" s="804"/>
      <c r="DK122" s="804"/>
      <c r="DL122" s="804">
        <v>5176</v>
      </c>
      <c r="DM122" s="804"/>
      <c r="DN122" s="804"/>
      <c r="DO122" s="804"/>
      <c r="DP122" s="804"/>
      <c r="DQ122" s="804">
        <v>5552</v>
      </c>
      <c r="DR122" s="804"/>
      <c r="DS122" s="804"/>
      <c r="DT122" s="804"/>
      <c r="DU122" s="804"/>
      <c r="DV122" s="781">
        <v>0.1</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453</v>
      </c>
      <c r="BP123" s="865"/>
      <c r="BQ123" s="819">
        <v>16430198</v>
      </c>
      <c r="BR123" s="820"/>
      <c r="BS123" s="820"/>
      <c r="BT123" s="820"/>
      <c r="BU123" s="820"/>
      <c r="BV123" s="820">
        <v>15877126</v>
      </c>
      <c r="BW123" s="820"/>
      <c r="BX123" s="820"/>
      <c r="BY123" s="820"/>
      <c r="BZ123" s="820"/>
      <c r="CA123" s="820">
        <v>15672186</v>
      </c>
      <c r="CB123" s="820"/>
      <c r="CC123" s="820"/>
      <c r="CD123" s="820"/>
      <c r="CE123" s="820"/>
      <c r="CF123" s="735"/>
      <c r="CG123" s="736"/>
      <c r="CH123" s="736"/>
      <c r="CI123" s="736"/>
      <c r="CJ123" s="821"/>
      <c r="CK123" s="856"/>
      <c r="CL123" s="842"/>
      <c r="CM123" s="842"/>
      <c r="CN123" s="842"/>
      <c r="CO123" s="843"/>
      <c r="CP123" s="822" t="s">
        <v>397</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3.2</v>
      </c>
      <c r="BR124" s="818"/>
      <c r="BS124" s="818"/>
      <c r="BT124" s="818"/>
      <c r="BU124" s="818"/>
      <c r="BV124" s="818">
        <v>2.1</v>
      </c>
      <c r="BW124" s="818"/>
      <c r="BX124" s="818"/>
      <c r="BY124" s="818"/>
      <c r="BZ124" s="818"/>
      <c r="CA124" s="818">
        <v>0.3</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900</v>
      </c>
      <c r="AB127" s="767"/>
      <c r="AC127" s="767"/>
      <c r="AD127" s="767"/>
      <c r="AE127" s="768"/>
      <c r="AF127" s="769">
        <v>700</v>
      </c>
      <c r="AG127" s="767"/>
      <c r="AH127" s="767"/>
      <c r="AI127" s="767"/>
      <c r="AJ127" s="768"/>
      <c r="AK127" s="769">
        <v>500</v>
      </c>
      <c r="AL127" s="767"/>
      <c r="AM127" s="767"/>
      <c r="AN127" s="767"/>
      <c r="AO127" s="768"/>
      <c r="AP127" s="811">
        <v>0</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3177</v>
      </c>
      <c r="AB128" s="788"/>
      <c r="AC128" s="788"/>
      <c r="AD128" s="788"/>
      <c r="AE128" s="789"/>
      <c r="AF128" s="790">
        <v>14466</v>
      </c>
      <c r="AG128" s="788"/>
      <c r="AH128" s="788"/>
      <c r="AI128" s="788"/>
      <c r="AJ128" s="789"/>
      <c r="AK128" s="790">
        <v>30590</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14.23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6269358</v>
      </c>
      <c r="AB129" s="767"/>
      <c r="AC129" s="767"/>
      <c r="AD129" s="767"/>
      <c r="AE129" s="768"/>
      <c r="AF129" s="769">
        <v>6383918</v>
      </c>
      <c r="AG129" s="767"/>
      <c r="AH129" s="767"/>
      <c r="AI129" s="767"/>
      <c r="AJ129" s="768"/>
      <c r="AK129" s="769">
        <v>6494331</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19.23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1136753</v>
      </c>
      <c r="AB130" s="767"/>
      <c r="AC130" s="767"/>
      <c r="AD130" s="767"/>
      <c r="AE130" s="768"/>
      <c r="AF130" s="769">
        <v>1161548</v>
      </c>
      <c r="AG130" s="767"/>
      <c r="AH130" s="767"/>
      <c r="AI130" s="767"/>
      <c r="AJ130" s="768"/>
      <c r="AK130" s="769">
        <v>1140079</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6.3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5132605</v>
      </c>
      <c r="AB131" s="751"/>
      <c r="AC131" s="751"/>
      <c r="AD131" s="751"/>
      <c r="AE131" s="752"/>
      <c r="AF131" s="753">
        <v>5222370</v>
      </c>
      <c r="AG131" s="751"/>
      <c r="AH131" s="751"/>
      <c r="AI131" s="751"/>
      <c r="AJ131" s="752"/>
      <c r="AK131" s="753">
        <v>5354252</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v>0.3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5.8485505900000003</v>
      </c>
      <c r="AB132" s="732"/>
      <c r="AC132" s="732"/>
      <c r="AD132" s="732"/>
      <c r="AE132" s="733"/>
      <c r="AF132" s="734">
        <v>6.5781436400000004</v>
      </c>
      <c r="AG132" s="732"/>
      <c r="AH132" s="732"/>
      <c r="AI132" s="732"/>
      <c r="AJ132" s="733"/>
      <c r="AK132" s="734">
        <v>6.5029064749999996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6.3</v>
      </c>
      <c r="AB133" s="711"/>
      <c r="AC133" s="711"/>
      <c r="AD133" s="711"/>
      <c r="AE133" s="712"/>
      <c r="AF133" s="710">
        <v>6.5</v>
      </c>
      <c r="AG133" s="711"/>
      <c r="AH133" s="711"/>
      <c r="AI133" s="711"/>
      <c r="AJ133" s="712"/>
      <c r="AK133" s="710">
        <v>6.3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f0IABb+xZfY/GyoT0OPWcXqKZwf7V+uilD0DCpjRFgjgIJI3zmpqC8RmUtdx4HjA93uvN/dvq3GDTzKWGYcDw==" saltValue="CIL0uP6HCQG4CqvWHnDR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dLkSY0VQSyiPKYr2AoyyMrP/rZNJf/fBhKBzvdOKiU/4FzsWsYn6wL/LOtd5utE+rc9zTOda+EB74obMdJz2OA==" saltValue="BYQerBJmXSi5yoO2/TWy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hHwIZ42DsK9GGHySznmwdHYHINwXEqgxjZdEfLSF74XpvmJhI32MiwibLcm7/nJzFptFh+gd9XzIxh8cTIL7A==" saltValue="pu0sm+FOxoFbWpjafoYkZ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2047215</v>
      </c>
      <c r="AP9" s="262">
        <v>126223</v>
      </c>
      <c r="AQ9" s="263">
        <v>102505</v>
      </c>
      <c r="AR9" s="264">
        <v>23.1</v>
      </c>
    </row>
    <row r="10" spans="1:46" ht="13.5" customHeight="1" x14ac:dyDescent="0.15">
      <c r="A10" s="247"/>
      <c r="AK10" s="1117" t="s">
        <v>488</v>
      </c>
      <c r="AL10" s="1118"/>
      <c r="AM10" s="1118"/>
      <c r="AN10" s="1119"/>
      <c r="AO10" s="265">
        <v>184946</v>
      </c>
      <c r="AP10" s="265">
        <v>11403</v>
      </c>
      <c r="AQ10" s="266">
        <v>13118</v>
      </c>
      <c r="AR10" s="267">
        <v>-13.1</v>
      </c>
    </row>
    <row r="11" spans="1:46" ht="13.5" customHeight="1" x14ac:dyDescent="0.15">
      <c r="A11" s="247"/>
      <c r="AK11" s="1117" t="s">
        <v>489</v>
      </c>
      <c r="AL11" s="1118"/>
      <c r="AM11" s="1118"/>
      <c r="AN11" s="1119"/>
      <c r="AO11" s="265" t="s">
        <v>490</v>
      </c>
      <c r="AP11" s="265" t="s">
        <v>490</v>
      </c>
      <c r="AQ11" s="266">
        <v>532</v>
      </c>
      <c r="AR11" s="267" t="s">
        <v>490</v>
      </c>
    </row>
    <row r="12" spans="1:46" ht="13.5" customHeight="1" x14ac:dyDescent="0.15">
      <c r="A12" s="247"/>
      <c r="AK12" s="1117" t="s">
        <v>491</v>
      </c>
      <c r="AL12" s="1118"/>
      <c r="AM12" s="1118"/>
      <c r="AN12" s="1119"/>
      <c r="AO12" s="265" t="s">
        <v>490</v>
      </c>
      <c r="AP12" s="265" t="s">
        <v>490</v>
      </c>
      <c r="AQ12" s="266">
        <v>70</v>
      </c>
      <c r="AR12" s="267" t="s">
        <v>490</v>
      </c>
    </row>
    <row r="13" spans="1:46" ht="13.5" customHeight="1" x14ac:dyDescent="0.15">
      <c r="A13" s="247"/>
      <c r="AK13" s="1117" t="s">
        <v>492</v>
      </c>
      <c r="AL13" s="1118"/>
      <c r="AM13" s="1118"/>
      <c r="AN13" s="1119"/>
      <c r="AO13" s="265">
        <v>90218</v>
      </c>
      <c r="AP13" s="265">
        <v>5562</v>
      </c>
      <c r="AQ13" s="266">
        <v>4255</v>
      </c>
      <c r="AR13" s="267">
        <v>30.7</v>
      </c>
    </row>
    <row r="14" spans="1:46" ht="13.5" customHeight="1" x14ac:dyDescent="0.15">
      <c r="A14" s="247"/>
      <c r="AK14" s="1117" t="s">
        <v>493</v>
      </c>
      <c r="AL14" s="1118"/>
      <c r="AM14" s="1118"/>
      <c r="AN14" s="1119"/>
      <c r="AO14" s="265" t="s">
        <v>490</v>
      </c>
      <c r="AP14" s="265" t="s">
        <v>490</v>
      </c>
      <c r="AQ14" s="266">
        <v>1813</v>
      </c>
      <c r="AR14" s="267" t="s">
        <v>490</v>
      </c>
    </row>
    <row r="15" spans="1:46" ht="13.5" customHeight="1" x14ac:dyDescent="0.15">
      <c r="A15" s="247"/>
      <c r="AK15" s="1120" t="s">
        <v>494</v>
      </c>
      <c r="AL15" s="1121"/>
      <c r="AM15" s="1121"/>
      <c r="AN15" s="1122"/>
      <c r="AO15" s="265">
        <v>-107755</v>
      </c>
      <c r="AP15" s="265">
        <v>-6644</v>
      </c>
      <c r="AQ15" s="266">
        <v>-6003</v>
      </c>
      <c r="AR15" s="267">
        <v>10.7</v>
      </c>
    </row>
    <row r="16" spans="1:46" x14ac:dyDescent="0.15">
      <c r="A16" s="247"/>
      <c r="AK16" s="1120" t="s">
        <v>177</v>
      </c>
      <c r="AL16" s="1121"/>
      <c r="AM16" s="1121"/>
      <c r="AN16" s="1122"/>
      <c r="AO16" s="265">
        <v>2214624</v>
      </c>
      <c r="AP16" s="265">
        <v>136545</v>
      </c>
      <c r="AQ16" s="266">
        <v>116291</v>
      </c>
      <c r="AR16" s="267">
        <v>17.399999999999999</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11.04</v>
      </c>
      <c r="AP21" s="278">
        <v>9.5500000000000007</v>
      </c>
      <c r="AQ21" s="279">
        <v>1.49</v>
      </c>
      <c r="AS21" s="280"/>
      <c r="AT21" s="276"/>
    </row>
    <row r="22" spans="1:46" s="248" customFormat="1" x14ac:dyDescent="0.15">
      <c r="A22" s="276"/>
      <c r="AK22" s="1123" t="s">
        <v>500</v>
      </c>
      <c r="AL22" s="1124"/>
      <c r="AM22" s="1124"/>
      <c r="AN22" s="1125"/>
      <c r="AO22" s="281">
        <v>91.8</v>
      </c>
      <c r="AP22" s="282">
        <v>96.7</v>
      </c>
      <c r="AQ22" s="283">
        <v>-4.9000000000000004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1125168</v>
      </c>
      <c r="AP32" s="291">
        <v>69373</v>
      </c>
      <c r="AQ32" s="292">
        <v>49899</v>
      </c>
      <c r="AR32" s="293">
        <v>39</v>
      </c>
    </row>
    <row r="33" spans="1:46" ht="13.5" customHeight="1" x14ac:dyDescent="0.15">
      <c r="A33" s="247"/>
      <c r="AK33" s="1107" t="s">
        <v>505</v>
      </c>
      <c r="AL33" s="1108"/>
      <c r="AM33" s="1108"/>
      <c r="AN33" s="1109"/>
      <c r="AO33" s="291" t="s">
        <v>490</v>
      </c>
      <c r="AP33" s="291" t="s">
        <v>490</v>
      </c>
      <c r="AQ33" s="292" t="s">
        <v>490</v>
      </c>
      <c r="AR33" s="293" t="s">
        <v>490</v>
      </c>
    </row>
    <row r="34" spans="1:46" ht="27" customHeight="1" x14ac:dyDescent="0.15">
      <c r="A34" s="247"/>
      <c r="AK34" s="1107" t="s">
        <v>506</v>
      </c>
      <c r="AL34" s="1108"/>
      <c r="AM34" s="1108"/>
      <c r="AN34" s="1109"/>
      <c r="AO34" s="291" t="s">
        <v>490</v>
      </c>
      <c r="AP34" s="291" t="s">
        <v>490</v>
      </c>
      <c r="AQ34" s="292">
        <v>2</v>
      </c>
      <c r="AR34" s="293" t="s">
        <v>490</v>
      </c>
    </row>
    <row r="35" spans="1:46" ht="27" customHeight="1" x14ac:dyDescent="0.15">
      <c r="A35" s="247"/>
      <c r="AK35" s="1107" t="s">
        <v>507</v>
      </c>
      <c r="AL35" s="1108"/>
      <c r="AM35" s="1108"/>
      <c r="AN35" s="1109"/>
      <c r="AO35" s="291">
        <v>356581</v>
      </c>
      <c r="AP35" s="291">
        <v>21985</v>
      </c>
      <c r="AQ35" s="292">
        <v>13394</v>
      </c>
      <c r="AR35" s="293">
        <v>64.099999999999994</v>
      </c>
    </row>
    <row r="36" spans="1:46" ht="27" customHeight="1" x14ac:dyDescent="0.15">
      <c r="A36" s="247"/>
      <c r="AK36" s="1107" t="s">
        <v>508</v>
      </c>
      <c r="AL36" s="1108"/>
      <c r="AM36" s="1108"/>
      <c r="AN36" s="1109"/>
      <c r="AO36" s="291">
        <v>36602</v>
      </c>
      <c r="AP36" s="291">
        <v>2257</v>
      </c>
      <c r="AQ36" s="292">
        <v>2489</v>
      </c>
      <c r="AR36" s="293">
        <v>-9.3000000000000007</v>
      </c>
    </row>
    <row r="37" spans="1:46" ht="13.5" customHeight="1" x14ac:dyDescent="0.15">
      <c r="A37" s="247"/>
      <c r="AK37" s="1107" t="s">
        <v>509</v>
      </c>
      <c r="AL37" s="1108"/>
      <c r="AM37" s="1108"/>
      <c r="AN37" s="1109"/>
      <c r="AO37" s="291">
        <v>500</v>
      </c>
      <c r="AP37" s="291">
        <v>31</v>
      </c>
      <c r="AQ37" s="292">
        <v>625</v>
      </c>
      <c r="AR37" s="293">
        <v>-95</v>
      </c>
    </row>
    <row r="38" spans="1:46" ht="27" customHeight="1" x14ac:dyDescent="0.15">
      <c r="A38" s="247"/>
      <c r="AK38" s="1110" t="s">
        <v>510</v>
      </c>
      <c r="AL38" s="1111"/>
      <c r="AM38" s="1111"/>
      <c r="AN38" s="1112"/>
      <c r="AO38" s="294" t="s">
        <v>490</v>
      </c>
      <c r="AP38" s="294" t="s">
        <v>490</v>
      </c>
      <c r="AQ38" s="295">
        <v>5</v>
      </c>
      <c r="AR38" s="283" t="s">
        <v>490</v>
      </c>
      <c r="AS38" s="290"/>
    </row>
    <row r="39" spans="1:46" x14ac:dyDescent="0.15">
      <c r="A39" s="247"/>
      <c r="AK39" s="1110" t="s">
        <v>511</v>
      </c>
      <c r="AL39" s="1111"/>
      <c r="AM39" s="1111"/>
      <c r="AN39" s="1112"/>
      <c r="AO39" s="291">
        <v>-30590</v>
      </c>
      <c r="AP39" s="291">
        <v>-1886</v>
      </c>
      <c r="AQ39" s="292">
        <v>-2982</v>
      </c>
      <c r="AR39" s="293">
        <v>-36.799999999999997</v>
      </c>
      <c r="AS39" s="290"/>
    </row>
    <row r="40" spans="1:46" ht="27" customHeight="1" x14ac:dyDescent="0.15">
      <c r="A40" s="247"/>
      <c r="AK40" s="1107" t="s">
        <v>512</v>
      </c>
      <c r="AL40" s="1108"/>
      <c r="AM40" s="1108"/>
      <c r="AN40" s="1109"/>
      <c r="AO40" s="291">
        <v>-1140079</v>
      </c>
      <c r="AP40" s="291">
        <v>-70293</v>
      </c>
      <c r="AQ40" s="292">
        <v>-43756</v>
      </c>
      <c r="AR40" s="293">
        <v>60.6</v>
      </c>
      <c r="AS40" s="290"/>
    </row>
    <row r="41" spans="1:46" x14ac:dyDescent="0.15">
      <c r="A41" s="247"/>
      <c r="AK41" s="1113" t="s">
        <v>287</v>
      </c>
      <c r="AL41" s="1114"/>
      <c r="AM41" s="1114"/>
      <c r="AN41" s="1115"/>
      <c r="AO41" s="291">
        <v>348182</v>
      </c>
      <c r="AP41" s="291">
        <v>21468</v>
      </c>
      <c r="AQ41" s="292">
        <v>19675</v>
      </c>
      <c r="AR41" s="293">
        <v>9.1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1888309</v>
      </c>
      <c r="AN51" s="313">
        <v>112795</v>
      </c>
      <c r="AO51" s="314">
        <v>51.6</v>
      </c>
      <c r="AP51" s="315">
        <v>96248</v>
      </c>
      <c r="AQ51" s="316">
        <v>10</v>
      </c>
      <c r="AR51" s="317">
        <v>41.6</v>
      </c>
    </row>
    <row r="52" spans="1:44" x14ac:dyDescent="0.15">
      <c r="A52" s="247"/>
      <c r="AK52" s="318"/>
      <c r="AL52" s="319" t="s">
        <v>522</v>
      </c>
      <c r="AM52" s="320">
        <v>1522264</v>
      </c>
      <c r="AN52" s="321">
        <v>90930</v>
      </c>
      <c r="AO52" s="322">
        <v>106.5</v>
      </c>
      <c r="AP52" s="323">
        <v>55768</v>
      </c>
      <c r="AQ52" s="324">
        <v>17.5</v>
      </c>
      <c r="AR52" s="325">
        <v>89</v>
      </c>
    </row>
    <row r="53" spans="1:44" x14ac:dyDescent="0.15">
      <c r="A53" s="247"/>
      <c r="AK53" s="303" t="s">
        <v>523</v>
      </c>
      <c r="AL53" s="304"/>
      <c r="AM53" s="312">
        <v>1114320</v>
      </c>
      <c r="AN53" s="313">
        <v>66922</v>
      </c>
      <c r="AO53" s="314">
        <v>-40.700000000000003</v>
      </c>
      <c r="AP53" s="315">
        <v>76413</v>
      </c>
      <c r="AQ53" s="316">
        <v>-20.6</v>
      </c>
      <c r="AR53" s="317">
        <v>-20.100000000000001</v>
      </c>
    </row>
    <row r="54" spans="1:44" x14ac:dyDescent="0.15">
      <c r="A54" s="247"/>
      <c r="AK54" s="318"/>
      <c r="AL54" s="319" t="s">
        <v>522</v>
      </c>
      <c r="AM54" s="320">
        <v>799467</v>
      </c>
      <c r="AN54" s="321">
        <v>48013</v>
      </c>
      <c r="AO54" s="322">
        <v>-47.2</v>
      </c>
      <c r="AP54" s="323">
        <v>39658</v>
      </c>
      <c r="AQ54" s="324">
        <v>-28.9</v>
      </c>
      <c r="AR54" s="325">
        <v>-18.3</v>
      </c>
    </row>
    <row r="55" spans="1:44" x14ac:dyDescent="0.15">
      <c r="A55" s="247"/>
      <c r="AK55" s="303" t="s">
        <v>524</v>
      </c>
      <c r="AL55" s="304"/>
      <c r="AM55" s="312">
        <v>1248235</v>
      </c>
      <c r="AN55" s="313">
        <v>75582</v>
      </c>
      <c r="AO55" s="314">
        <v>12.9</v>
      </c>
      <c r="AP55" s="315">
        <v>66481</v>
      </c>
      <c r="AQ55" s="316">
        <v>-13</v>
      </c>
      <c r="AR55" s="317">
        <v>25.9</v>
      </c>
    </row>
    <row r="56" spans="1:44" x14ac:dyDescent="0.15">
      <c r="A56" s="247"/>
      <c r="AK56" s="318"/>
      <c r="AL56" s="319" t="s">
        <v>522</v>
      </c>
      <c r="AM56" s="320">
        <v>576701</v>
      </c>
      <c r="AN56" s="321">
        <v>34920</v>
      </c>
      <c r="AO56" s="322">
        <v>-27.3</v>
      </c>
      <c r="AP56" s="323">
        <v>36120</v>
      </c>
      <c r="AQ56" s="324">
        <v>-8.9</v>
      </c>
      <c r="AR56" s="325">
        <v>-18.399999999999999</v>
      </c>
    </row>
    <row r="57" spans="1:44" x14ac:dyDescent="0.15">
      <c r="A57" s="247"/>
      <c r="AK57" s="303" t="s">
        <v>525</v>
      </c>
      <c r="AL57" s="304"/>
      <c r="AM57" s="312">
        <v>1678934</v>
      </c>
      <c r="AN57" s="313">
        <v>102788</v>
      </c>
      <c r="AO57" s="314">
        <v>36</v>
      </c>
      <c r="AP57" s="315">
        <v>67825</v>
      </c>
      <c r="AQ57" s="316">
        <v>2</v>
      </c>
      <c r="AR57" s="317">
        <v>34</v>
      </c>
    </row>
    <row r="58" spans="1:44" x14ac:dyDescent="0.15">
      <c r="A58" s="247"/>
      <c r="AK58" s="318"/>
      <c r="AL58" s="319" t="s">
        <v>522</v>
      </c>
      <c r="AM58" s="320">
        <v>1096382</v>
      </c>
      <c r="AN58" s="321">
        <v>67123</v>
      </c>
      <c r="AO58" s="322">
        <v>92.2</v>
      </c>
      <c r="AP58" s="323">
        <v>39417</v>
      </c>
      <c r="AQ58" s="324">
        <v>9.1</v>
      </c>
      <c r="AR58" s="325">
        <v>83.1</v>
      </c>
    </row>
    <row r="59" spans="1:44" x14ac:dyDescent="0.15">
      <c r="A59" s="247"/>
      <c r="AK59" s="303" t="s">
        <v>526</v>
      </c>
      <c r="AL59" s="304"/>
      <c r="AM59" s="312">
        <v>1944496</v>
      </c>
      <c r="AN59" s="313">
        <v>119890</v>
      </c>
      <c r="AO59" s="314">
        <v>16.600000000000001</v>
      </c>
      <c r="AP59" s="315">
        <v>81158</v>
      </c>
      <c r="AQ59" s="316">
        <v>19.7</v>
      </c>
      <c r="AR59" s="317">
        <v>-3.1</v>
      </c>
    </row>
    <row r="60" spans="1:44" x14ac:dyDescent="0.15">
      <c r="A60" s="247"/>
      <c r="AK60" s="318"/>
      <c r="AL60" s="319" t="s">
        <v>522</v>
      </c>
      <c r="AM60" s="320">
        <v>1403745</v>
      </c>
      <c r="AN60" s="321">
        <v>86549</v>
      </c>
      <c r="AO60" s="322">
        <v>28.9</v>
      </c>
      <c r="AP60" s="323">
        <v>45320</v>
      </c>
      <c r="AQ60" s="324">
        <v>15</v>
      </c>
      <c r="AR60" s="325">
        <v>13.9</v>
      </c>
    </row>
    <row r="61" spans="1:44" x14ac:dyDescent="0.15">
      <c r="A61" s="247"/>
      <c r="AK61" s="303" t="s">
        <v>527</v>
      </c>
      <c r="AL61" s="326"/>
      <c r="AM61" s="312">
        <v>1574859</v>
      </c>
      <c r="AN61" s="313">
        <v>95595</v>
      </c>
      <c r="AO61" s="314">
        <v>15.3</v>
      </c>
      <c r="AP61" s="315">
        <v>77625</v>
      </c>
      <c r="AQ61" s="327">
        <v>-0.4</v>
      </c>
      <c r="AR61" s="317">
        <v>15.7</v>
      </c>
    </row>
    <row r="62" spans="1:44" x14ac:dyDescent="0.15">
      <c r="A62" s="247"/>
      <c r="AK62" s="318"/>
      <c r="AL62" s="319" t="s">
        <v>522</v>
      </c>
      <c r="AM62" s="320">
        <v>1079712</v>
      </c>
      <c r="AN62" s="321">
        <v>65507</v>
      </c>
      <c r="AO62" s="322">
        <v>30.6</v>
      </c>
      <c r="AP62" s="323">
        <v>43257</v>
      </c>
      <c r="AQ62" s="324">
        <v>0.8</v>
      </c>
      <c r="AR62" s="325">
        <v>29.8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y+w/JYRTMHdSCxe9Tnl65QloHYXjDPUx6jUnMFz3kJ3NbK6p0obNt0YMDhEmrdpL9zFUZWJR2/7jeIt6CsqWpQ==" saltValue="NOaRSU3ZSrAmYLxg1V6l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FGqxXWBgih597vWBftHyjLTuIxKVP6VhQvb0iSWQDm54RwsZHo2bssTYp6Tygrsv7tBSJ12OCDzism7hSk8tjg==" saltValue="K3RZri67y+40kAvjQFX3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xIamBUcvTC3QHCkYf7a+XTHn92Pb24Q0Mx3UpF0UZa5TMQr3LO0apPxnoAA2nxeu4xCxTU2LqpE3Gp2s3vdypQ==" saltValue="EaIQHKwZE3Gwgvl1YLb8H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38.72</v>
      </c>
      <c r="G47" s="12">
        <v>37.49</v>
      </c>
      <c r="H47" s="12">
        <v>38.15</v>
      </c>
      <c r="I47" s="12">
        <v>38.31</v>
      </c>
      <c r="J47" s="13">
        <v>35.85</v>
      </c>
    </row>
    <row r="48" spans="2:10" ht="57.75" customHeight="1" x14ac:dyDescent="0.15">
      <c r="B48" s="14"/>
      <c r="C48" s="1128" t="s">
        <v>4</v>
      </c>
      <c r="D48" s="1128"/>
      <c r="E48" s="1129"/>
      <c r="F48" s="15">
        <v>4.3600000000000003</v>
      </c>
      <c r="G48" s="16">
        <v>4.8099999999999996</v>
      </c>
      <c r="H48" s="16">
        <v>5.15</v>
      </c>
      <c r="I48" s="16">
        <v>3.99</v>
      </c>
      <c r="J48" s="17">
        <v>4.34</v>
      </c>
    </row>
    <row r="49" spans="2:10" ht="57.75" customHeight="1" thickBot="1" x14ac:dyDescent="0.2">
      <c r="B49" s="18"/>
      <c r="C49" s="1130" t="s">
        <v>5</v>
      </c>
      <c r="D49" s="1130"/>
      <c r="E49" s="1131"/>
      <c r="F49" s="19">
        <v>6.5</v>
      </c>
      <c r="G49" s="20">
        <v>4.58</v>
      </c>
      <c r="H49" s="20">
        <v>3.91</v>
      </c>
      <c r="I49" s="20">
        <v>3.17</v>
      </c>
      <c r="J49" s="21">
        <v>1.79</v>
      </c>
    </row>
    <row r="50" spans="2:10" x14ac:dyDescent="0.15"/>
  </sheetData>
  <sheetProtection algorithmName="SHA-512" hashValue="BjkBiFqtKEDNAb64icnBzpvmEjYRlaIhObwFSbSS3rMlMmEL3AgRlHNP+iBQkXmr92atk/5k2TL4c2SSsjbq3w==" saltValue="nIielk7pUzWOH+xbJMnE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榎本 達志</cp:lastModifiedBy>
  <dcterms:created xsi:type="dcterms:W3CDTF">2026-02-23T08:14:28Z</dcterms:created>
  <dcterms:modified xsi:type="dcterms:W3CDTF">2026-03-16T01:52:13Z</dcterms:modified>
  <cp:category/>
</cp:coreProperties>
</file>