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U0045\Downloads\20260303 0859【依頼：3月16日（月）正午締切】令和６年度財政状況資料集の作成・公表について（依頼）\【財政状況資料集】_313840_日吉津村_2024\"/>
    </mc:Choice>
  </mc:AlternateContent>
  <xr:revisionPtr revIDLastSave="0" documentId="13_ncr:1_{268A5F8C-769C-438B-913F-0E63A67F660D}" xr6:coauthVersionLast="47" xr6:coauthVersionMax="47" xr10:uidLastSave="{00000000-0000-0000-0000-000000000000}"/>
  <bookViews>
    <workbookView xWindow="0" yWindow="240" windowWidth="20175" windowHeight="10560" tabRatio="869" firstSheet="8" activeTab="1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5" i="10"/>
  <c r="CO34" i="10"/>
  <c r="BW34" i="10"/>
  <c r="BW35" i="10" s="1"/>
  <c r="BW36" i="10" s="1"/>
  <c r="BW37" i="10" s="1"/>
  <c r="BW38" i="10" s="1"/>
  <c r="BW39" i="10" s="1"/>
  <c r="BW40" i="10" s="1"/>
  <c r="BE34" i="10"/>
  <c r="U34" i="10"/>
  <c r="U35"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<sst xmlns="http://schemas.openxmlformats.org/spreadsheetml/2006/main" count="1081" uniqueCount="550">
  <si>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</si>
  <si>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</si>
  <si>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</si>
  <si>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</si>
  <si>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</si>
  <si>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</si>
  <si>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</si>
  <si>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</si>
  <si>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</si>
  <si>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</si>
  <si>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</si>
  <si>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</si>
  <si>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</si>
  <si>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</si>
  <si>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</si>
  <si>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</si>
  <si>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</si>
  <si>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</si>
  <si>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</si>
  <si>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</si>
  <si>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</si>
  <si>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</si>
  <si>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</si>
  <si>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</si>
  <si>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</si>
  <si>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</si>
  <si>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</si>
  <si>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</si>
  <si>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</si>
  <si>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</si>
  <si>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</si>
  <si>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</si>
  <si>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</si>
  <si>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</si>
  <si>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</si>
  <si>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</si>
  <si>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</si>
  <si>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</si>
  <si>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</si>
  <si>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</si>
  <si>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</si>
  <si>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</si>
  <si>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</si>
  <si>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</si>
  <si>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</si>
  <si>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</si>
  <si>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</si>
  <si>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</si>
  <si>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</si>
  <si>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</si>
  <si>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</si>
  <si>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</si>
  <si>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</si>
  <si>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</si>
  <si>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</si>
  <si>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</si>
  <si>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</si>
  <si>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</si>
  <si>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</si>
  <si>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</si>
  <si>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</si>
  <si>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</si>
  <si>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</si>
  <si>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</si>
  <si>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</si>
  <si>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</si>
  <si>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</si>
  <si>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</si>
  <si>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</si>
  <si>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</si>
  <si>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</si>
  <si>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</si>
  <si>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</si>
  <si>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</si>
  <si>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</si>
  <si>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</si>
  <si>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</si>
  <si>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</si>
  <si>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</si>
  <si>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</si>
  <si>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</si>
  <si>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</si>
  <si>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</si>
  <si>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</si>
  <si>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</si>
  <si>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</si>
  <si>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</si>
  <si>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</si>
  <si>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</si>
  <si>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</si>
  <si>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</si>
  <si>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</si>
  <si>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</si>
  <si>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</si>
  <si>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日吉津村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</si>
  <si>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</si>
  <si>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</si>
  <si>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</si>
  <si>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</si>
  <si>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</si>
  <si>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</si>
  <si>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</si>
  <si>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</si>
  <si>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</si>
  <si>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</si>
  <si>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</si>
  <si>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</si>
  <si>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</si>
  <si>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</si>
  <si>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</si>
  <si>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</si>
  <si>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</si>
  <si>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</si>
  <si>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</si>
  <si>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</si>
  <si>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</si>
  <si>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</si>
  <si>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</si>
  <si>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</si>
  <si>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</si>
  <si>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</si>
  <si>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</si>
  <si>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</si>
  <si>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</si>
  <si>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</si>
  <si>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</si>
  <si>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</si>
  <si>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</si>
  <si>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</si>
  <si>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</si>
  <si>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</si>
  <si>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</si>
  <si>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</si>
  <si>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</si>
  <si>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</si>
  <si>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</si>
  <si>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</si>
  <si>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</si>
  <si>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</si>
  <si>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</si>
  <si>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</si>
  <si>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</si>
  <si>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</si>
  <si>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</si>
  <si>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</si>
  <si>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</si>
  <si>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</si>
  <si>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</si>
  <si>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</si>
  <si>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</si>
  <si>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</si>
  <si>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</si>
  <si>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</si>
  <si>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</si>
  <si>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</si>
  <si>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</si>
  <si>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</si>
  <si>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</si>
  <si>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</si>
  <si>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</si>
  <si>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</si>
  <si>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</si>
  <si>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</si>
  <si>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</si>
  <si>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</si>
  <si>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</si>
  <si>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</si>
  <si>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</si>
  <si>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</si>
  <si>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</si>
  <si>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</si>
  <si>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</si>
  <si>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</si>
  <si>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</si>
  <si>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</si>
  <si>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</si>
  <si>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</si>
  <si>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</si>
  <si>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</si>
  <si>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</si>
  <si>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</si>
  <si>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</si>
  <si>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</si>
  <si>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</si>
  <si>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</si>
  <si>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</si>
  <si>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</si>
  <si>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</si>
  <si>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</si>
  <si>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</si>
  <si>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</si>
  <si>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</si>
  <si>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</si>
  <si>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</si>
  <si>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</si>
  <si>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</si>
  <si>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</si>
  <si>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</si>
  <si>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</si>
  <si>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</si>
  <si>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</si>
  <si>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</si>
  <si>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</si>
  <si>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鳥取県日吉津村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</si>
  <si>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</si>
  <si>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</si>
  <si>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</si>
  <si>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</si>
  <si>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</si>
  <si>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</si>
  <si>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</si>
  <si>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</si>
  <si>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</si>
  <si>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</si>
  <si>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</si>
  <si>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</si>
  <si>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</si>
  <si>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</si>
  <si>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</si>
  <si>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</si>
  <si>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</si>
  <si>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</si>
  <si>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</si>
  <si>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</si>
  <si>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</si>
  <si>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</si>
  <si>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</si>
  <si>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</si>
  <si>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</si>
  <si>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</si>
  <si>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</si>
  <si>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</si>
  <si>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</si>
  <si>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</si>
  <si>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</si>
  <si>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</si>
  <si>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</si>
  <si>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</si>
  <si>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</si>
  <si>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</si>
  <si>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</si>
  <si>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</si>
  <si>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</si>
  <si>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</si>
  <si>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</si>
  <si>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</si>
  <si>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</si>
  <si>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</si>
  <si>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</si>
  <si>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</si>
  <si>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</si>
  <si>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</si>
  <si>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</si>
  <si>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</si>
  <si>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</si>
  <si>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</si>
  <si>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</si>
  <si>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</si>
  <si>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</si>
  <si>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</si>
  <si>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</si>
  <si>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</si>
  <si>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</si>
  <si>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</si>
  <si>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</si>
  <si>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</si>
  <si>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</si>
  <si>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</si>
  <si>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</si>
  <si>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</si>
  <si>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</si>
  <si>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</si>
  <si>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</si>
  <si>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</si>
  <si>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</si>
  <si>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</si>
  <si>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</si>
  <si>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</si>
  <si>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</si>
  <si>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</si>
  <si>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</si>
  <si>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</si>
  <si>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</si>
  <si>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</si>
  <si>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</si>
  <si>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</si>
  <si>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</si>
  <si>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</si>
  <si>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</si>
  <si>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</si>
  <si>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</si>
  <si>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</si>
  <si>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</si>
  <si>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</si>
  <si>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</si>
  <si>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</si>
  <si>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</si>
  <si>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</si>
  <si>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</si>
  <si>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</si>
  <si>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</si>
  <si>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</si>
  <si>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</si>
  <si>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</si>
  <si>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</si>
  <si>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</si>
  <si>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</si>
  <si>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</si>
  <si>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</si>
  <si>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</si>
  <si>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</si>
  <si>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</si>
  <si>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</si>
  <si>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</si>
  <si>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</si>
  <si>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</si>
  <si>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</si>
  <si>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</si>
  <si>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</si>
  <si>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</si>
  <si>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</si>
  <si>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</si>
  <si>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</si>
  <si>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</si>
  <si>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</si>
  <si>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</si>
  <si>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</si>
  <si>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</si>
  <si>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</si>
  <si>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</si>
  <si>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</si>
  <si>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</si>
  <si>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</si>
  <si>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</si>
  <si>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</si>
  <si>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</si>
  <si>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</si>
  <si>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</si>
  <si>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</si>
  <si>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</si>
  <si>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</si>
  <si>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</si>
  <si>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</si>
  <si>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</si>
  <si>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</si>
  <si>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</si>
  <si>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</si>
  <si>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</si>
  <si>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</si>
  <si>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</si>
  <si>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</si>
  <si>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</si>
  <si>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</si>
  <si>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</si>
  <si>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鳥取県日吉津村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</si>
  <si>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</si>
  <si>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</si>
  <si>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</si>
  <si>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</si>
  <si>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</si>
  <si>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</si>
  <si>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</si>
  <si>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</si>
  <si>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</si>
  <si>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</si>
  <si>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</si>
  <si>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</si>
  <si>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</si>
  <si>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</si>
  <si>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</si>
  <si>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</si>
  <si>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</si>
  <si>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</si>
  <si>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</si>
  <si>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</si>
  <si>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</si>
  <si>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</si>
  <si>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</si>
  <si>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</si>
  <si>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</si>
  <si>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</si>
  <si>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</si>
  <si>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</si>
  <si>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</si>
  <si>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</si>
  <si>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</si>
  <si>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</si>
  <si>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</si>
  <si>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</si>
  <si>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</si>
  <si>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</si>
  <si>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</si>
  <si>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</si>
  <si>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</si>
  <si>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</si>
  <si>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</si>
  <si>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</si>
  <si>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</si>
  <si>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</si>
  <si>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</si>
  <si>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</si>
  <si>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</si>
  <si>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</si>
  <si>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</si>
  <si>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</si>
  <si>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</si>
  <si>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</si>
  <si>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</si>
  <si>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</si>
  <si>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</si>
  <si>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</si>
  <si>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</si>
  <si>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</si>
  <si>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</si>
  <si>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</si>
  <si>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</si>
  <si>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</si>
  <si>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</si>
  <si>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</si>
  <si>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</si>
  <si>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</si>
  <si>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</si>
  <si>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</si>
  <si>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</si>
  <si>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</si>
  <si>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</si>
  <si>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</si>
  <si>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</si>
  <si>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</si>
  <si>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</si>
  <si>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</si>
  <si>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</si>
  <si>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</si>
  <si>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</si>
  <si>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</si>
  <si>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</si>
  <si>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</si>
  <si>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</si>
  <si>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</si>
  <si>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</si>
  <si>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</si>
  <si>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</si>
  <si>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</si>
  <si>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</si>
  <si>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</si>
  <si>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</si>
  <si>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</si>
  <si>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</si>
  <si>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</si>
  <si>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</si>
  <si>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</si>
  <si>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</si>
  <si>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</si>
  <si>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</si>
  <si>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</si>
  <si>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</si>
  <si>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</si>
  <si>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</si>
  <si>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</si>
  <si>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</si>
  <si>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</si>
  <si>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</si>
  <si>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</si>
  <si>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</si>
  <si>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</si>
  <si>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</si>
  <si>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</si>
  <si>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</si>
  <si>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</si>
  <si>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</si>
  <si>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</si>
  <si>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</si>
  <si>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</si>
  <si>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</si>
  <si>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</si>
  <si>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</si>
  <si>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</si>
  <si>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</si>
  <si>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</si>
  <si>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</si>
  <si>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</si>
  <si>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</si>
  <si>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</si>
  <si>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</si>
  <si>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</si>
  <si>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</si>
  <si>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</si>
  <si>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</si>
  <si>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</si>
  <si>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</si>
  <si>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</si>
  <si>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</si>
  <si>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</si>
  <si>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</si>
  <si>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</si>
  <si>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</si>
  <si>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</si>
  <si>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</si>
  <si>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</si>
  <si>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</si>
  <si>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</si>
  <si>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</si>
  <si>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</si>
  <si>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</si>
  <si>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</si>
  <si>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</si>
  <si>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</si>
  <si>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</si>
  <si>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</si>
  <si>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</si>
  <si>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</si>
  <si>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</si>
  <si>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</si>
  <si>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</si>
  <si>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</si>
  <si>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</si>
  <si>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</si>
  <si>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</si>
  <si>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</si>
  <si>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</si>
  <si>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</si>
  <si>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</si>
  <si>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</si>
  <si>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</si>
  <si>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</si>
  <si>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</si>
  <si>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</si>
  <si>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0.90</t>
  </si>
  <si>
    <t>一般会計</t>
  </si>
  <si>
    <t>下水道事業会計</t>
  </si>
  <si>
    <t>国民健康保険事業勘定特別会計</t>
  </si>
  <si>
    <t>後期高齢者医療特別会計</t>
  </si>
  <si>
    <t>その他会計（赤字）</t>
  </si>
  <si>
    <t>その他会計（黒字）</t>
  </si>
  <si>
    <t>R02</t>
    <phoneticPr fontId="5"/>
  </si>
  <si>
    <t>R03</t>
    <phoneticPr fontId="5"/>
  </si>
  <si>
    <t>R04</t>
    <phoneticPr fontId="5"/>
  </si>
  <si>
    <t>R05</t>
    <phoneticPr fontId="5"/>
  </si>
  <si>
    <t>R06</t>
    <phoneticPr fontId="5"/>
  </si>
  <si>
    <t>米子市日吉津村中学校組合</t>
    <rPh sb="0" eb="3">
      <t>ヨナゴシ</t>
    </rPh>
    <rPh sb="3" eb="7">
      <t>ヒエヅソン</t>
    </rPh>
    <rPh sb="7" eb="10">
      <t>チュウガッコウ</t>
    </rPh>
    <rPh sb="10" eb="12">
      <t>クミアイ</t>
    </rPh>
    <phoneticPr fontId="2"/>
  </si>
  <si>
    <t>鳥取県西部広域行政管理組合</t>
    <rPh sb="0" eb="3">
      <t>トットリケン</t>
    </rPh>
    <rPh sb="3" eb="5">
      <t>セイブ</t>
    </rPh>
    <rPh sb="5" eb="7">
      <t>コウイキ</t>
    </rPh>
    <rPh sb="7" eb="11">
      <t>ギョウセイカンリ</t>
    </rPh>
    <rPh sb="11" eb="13">
      <t>クミアイ</t>
    </rPh>
    <phoneticPr fontId="2"/>
  </si>
  <si>
    <t>南部箕蚊屋広域連合</t>
    <rPh sb="0" eb="5">
      <t>ナンブミノカヤ</t>
    </rPh>
    <rPh sb="5" eb="9">
      <t>コウイキレンゴウ</t>
    </rPh>
    <phoneticPr fontId="2"/>
  </si>
  <si>
    <t>鳥取県後期高齢者医療広域連合</t>
    <rPh sb="0" eb="3">
      <t>トットリケン</t>
    </rPh>
    <rPh sb="3" eb="8">
      <t>コウキコウレイシャ</t>
    </rPh>
    <rPh sb="8" eb="10">
      <t>イリョウ</t>
    </rPh>
    <rPh sb="10" eb="14">
      <t>コウイキレンゴウ</t>
    </rPh>
    <phoneticPr fontId="2"/>
  </si>
  <si>
    <t>鳥取県町村総合事務組合</t>
    <rPh sb="0" eb="3">
      <t>トットリケン</t>
    </rPh>
    <rPh sb="3" eb="7">
      <t>チョウソンソウゴウ</t>
    </rPh>
    <rPh sb="7" eb="11">
      <t>ジムクミアイ</t>
    </rPh>
    <phoneticPr fontId="2"/>
  </si>
  <si>
    <t>-</t>
    <phoneticPr fontId="2"/>
  </si>
  <si>
    <t>(夢はぐくむ村づくり基金(R06年度末現在))</t>
    <phoneticPr fontId="5"/>
  </si>
  <si>
    <t>(一般廃棄物処理施設整備費積立基金(R06年度末現在))</t>
    <phoneticPr fontId="5"/>
  </si>
  <si>
    <t>(公共施設等整備基金(R06年度末現在))</t>
    <phoneticPr fontId="5"/>
  </si>
  <si>
    <t>(地域福祉基金(R06年度末現在))</t>
    <phoneticPr fontId="5"/>
  </si>
  <si>
    <t>(国際交流基金(R06年度末現在))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</si>
</sst>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9B78-40E8-90F6-BD0C05022F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51355</c:v>
                </c:pt>
                <c:pt idx="1">
                  <c:v>185159</c:v>
                </c:pt>
                <c:pt idx="2">
                  <c:v>257911</c:v>
                </c:pt>
                <c:pt idx="3">
                  <c:v>56853</c:v>
                </c:pt>
                <c:pt idx="4">
                  <c:v>129988</c:v>
                </c:pt>
              </c:numCache>
            </c:numRef>
          </c:val>
          <c:smooth val="0"/>
          <c:extLst>
            <c:ext xmlns:c16="http://schemas.microsoft.com/office/drawing/2014/chart" uri="{C3380CC4-5D6E-409C-BE32-E72D297353CC}">
              <c16:uniqueId val="{00000001-9B78-40E8-90F6-BD0C05022F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12.35</c:v>
                </c:pt>
                <c:pt idx="1">
                  <c:v>6.82</c:v>
                </c:pt>
                <c:pt idx="2">
                  <c:v>5.71</c:v>
                </c:pt>
                <c:pt idx="3">
                  <c:v>6.28</c:v>
                </c:pt>
                <c:pt idx="4">
                  <c:v>7.19</c:v>
                </c:pt>
              </c:numCache>
            </c:numRef>
          </c:val>
          <c:extLst>
            <c:ext xmlns:c16="http://schemas.microsoft.com/office/drawing/2014/chart" uri="{C3380CC4-5D6E-409C-BE32-E72D297353CC}">
              <c16:uniqueId val="{00000000-E0CB-4CBF-903B-D41CC72EB8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12.12</c:v>
                </c:pt>
                <c:pt idx="1">
                  <c:v>31.44</c:v>
                </c:pt>
                <c:pt idx="2">
                  <c:v>31.49</c:v>
                </c:pt>
                <c:pt idx="3">
                  <c:v>30.62</c:v>
                </c:pt>
                <c:pt idx="4">
                  <c:v>31.4</c:v>
                </c:pt>
              </c:numCache>
            </c:numRef>
          </c:val>
          <c:extLst>
            <c:ext xmlns:c16="http://schemas.microsoft.com/office/drawing/2014/chart" uri="{C3380CC4-5D6E-409C-BE32-E72D297353CC}">
              <c16:uniqueId val="{00000001-E0CB-4CBF-903B-D41CC72EB8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3.85</c:v>
                </c:pt>
                <c:pt idx="1">
                  <c:v>16.420000000000002</c:v>
                </c:pt>
                <c:pt idx="2">
                  <c:v>-0.9</c:v>
                </c:pt>
                <c:pt idx="3">
                  <c:v>0.78</c:v>
                </c:pt>
                <c:pt idx="4">
                  <c:v>2.57</c:v>
                </c:pt>
              </c:numCache>
            </c:numRef>
          </c:val>
          <c:smooth val="0"/>
          <c:extLst>
            <c:ext xmlns:c16="http://schemas.microsoft.com/office/drawing/2014/chart" uri="{C3380CC4-5D6E-409C-BE32-E72D297353CC}">
              <c16:uniqueId val="{00000002-E0CB-4CBF-903B-D41CC72EB8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24C-46C5-BB4A-7347D55655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4C-46C5-BB4A-7347D55655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24C-46C5-BB4A-7347D55655C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24C-46C5-BB4A-7347D55655C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24C-46C5-BB4A-7347D55655CF}"/>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B24C-46C5-BB4A-7347D55655C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6-B24C-46C5-BB4A-7347D55655CF}"/>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0.42</c:v>
                </c:pt>
                <c:pt idx="2">
                  <c:v>#N/A</c:v>
                </c:pt>
                <c:pt idx="3">
                  <c:v>0</c:v>
                </c:pt>
                <c:pt idx="4">
                  <c:v>#N/A</c:v>
                </c:pt>
                <c:pt idx="5">
                  <c:v>0</c:v>
                </c:pt>
                <c:pt idx="6">
                  <c:v>#N/A</c:v>
                </c:pt>
                <c:pt idx="7">
                  <c:v>0.05</c:v>
                </c:pt>
                <c:pt idx="8">
                  <c:v>#N/A</c:v>
                </c:pt>
                <c:pt idx="9">
                  <c:v>0</c:v>
                </c:pt>
              </c:numCache>
            </c:numRef>
          </c:val>
          <c:extLst>
            <c:ext xmlns:c16="http://schemas.microsoft.com/office/drawing/2014/chart" uri="{C3380CC4-5D6E-409C-BE32-E72D297353CC}">
              <c16:uniqueId val="{00000007-B24C-46C5-BB4A-7347D55655C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0.78</c:v>
                </c:pt>
                <c:pt idx="4">
                  <c:v>#N/A</c:v>
                </c:pt>
                <c:pt idx="5">
                  <c:v>0.92</c:v>
                </c:pt>
                <c:pt idx="6">
                  <c:v>#N/A</c:v>
                </c:pt>
                <c:pt idx="7">
                  <c:v>1.0900000000000001</c:v>
                </c:pt>
                <c:pt idx="8">
                  <c:v>#N/A</c:v>
                </c:pt>
                <c:pt idx="9">
                  <c:v>2.5099999999999998</c:v>
                </c:pt>
              </c:numCache>
            </c:numRef>
          </c:val>
          <c:extLst>
            <c:ext xmlns:c16="http://schemas.microsoft.com/office/drawing/2014/chart" uri="{C3380CC4-5D6E-409C-BE32-E72D297353CC}">
              <c16:uniqueId val="{00000008-B24C-46C5-BB4A-7347D55655C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12.34</c:v>
                </c:pt>
                <c:pt idx="2">
                  <c:v>#N/A</c:v>
                </c:pt>
                <c:pt idx="3">
                  <c:v>6.81</c:v>
                </c:pt>
                <c:pt idx="4">
                  <c:v>#N/A</c:v>
                </c:pt>
                <c:pt idx="5">
                  <c:v>5.71</c:v>
                </c:pt>
                <c:pt idx="6">
                  <c:v>#N/A</c:v>
                </c:pt>
                <c:pt idx="7">
                  <c:v>6.27</c:v>
                </c:pt>
                <c:pt idx="8">
                  <c:v>#N/A</c:v>
                </c:pt>
                <c:pt idx="9">
                  <c:v>7.18</c:v>
                </c:pt>
              </c:numCache>
            </c:numRef>
          </c:val>
          <c:extLst>
            <c:ext xmlns:c16="http://schemas.microsoft.com/office/drawing/2014/chart" uri="{C3380CC4-5D6E-409C-BE32-E72D297353CC}">
              <c16:uniqueId val="{00000009-B24C-46C5-BB4A-7347D55655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154</c:v>
                </c:pt>
                <c:pt idx="5">
                  <c:v>161</c:v>
                </c:pt>
                <c:pt idx="8">
                  <c:v>167</c:v>
                </c:pt>
                <c:pt idx="11">
                  <c:v>170</c:v>
                </c:pt>
                <c:pt idx="14">
                  <c:v>166</c:v>
                </c:pt>
              </c:numCache>
            </c:numRef>
          </c:val>
          <c:extLst>
            <c:ext xmlns:c16="http://schemas.microsoft.com/office/drawing/2014/chart" uri="{C3380CC4-5D6E-409C-BE32-E72D297353CC}">
              <c16:uniqueId val="{00000000-3725-489A-8295-6D099527F0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25-489A-8295-6D099527F0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6</c:v>
                </c:pt>
                <c:pt idx="6">
                  <c:v>2</c:v>
                </c:pt>
                <c:pt idx="9">
                  <c:v>2</c:v>
                </c:pt>
                <c:pt idx="12">
                  <c:v>0</c:v>
                </c:pt>
              </c:numCache>
            </c:numRef>
          </c:val>
          <c:extLst>
            <c:ext xmlns:c16="http://schemas.microsoft.com/office/drawing/2014/chart" uri="{C3380CC4-5D6E-409C-BE32-E72D297353CC}">
              <c16:uniqueId val="{00000002-3725-489A-8295-6D099527F0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17</c:v>
                </c:pt>
                <c:pt idx="6">
                  <c:v>17</c:v>
                </c:pt>
                <c:pt idx="9">
                  <c:v>19</c:v>
                </c:pt>
                <c:pt idx="12">
                  <c:v>15</c:v>
                </c:pt>
              </c:numCache>
            </c:numRef>
          </c:val>
          <c:extLst>
            <c:ext xmlns:c16="http://schemas.microsoft.com/office/drawing/2014/chart" uri="{C3380CC4-5D6E-409C-BE32-E72D297353CC}">
              <c16:uniqueId val="{00000003-3725-489A-8295-6D099527F0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46</c:v>
                </c:pt>
                <c:pt idx="3">
                  <c:v>46</c:v>
                </c:pt>
                <c:pt idx="6">
                  <c:v>46</c:v>
                </c:pt>
                <c:pt idx="9">
                  <c:v>46</c:v>
                </c:pt>
                <c:pt idx="12">
                  <c:v>42</c:v>
                </c:pt>
              </c:numCache>
            </c:numRef>
          </c:val>
          <c:extLst>
            <c:ext xmlns:c16="http://schemas.microsoft.com/office/drawing/2014/chart" uri="{C3380CC4-5D6E-409C-BE32-E72D297353CC}">
              <c16:uniqueId val="{00000004-3725-489A-8295-6D099527F0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25-489A-8295-6D099527F0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25-489A-8295-6D099527F0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248</c:v>
                </c:pt>
                <c:pt idx="3">
                  <c:v>258</c:v>
                </c:pt>
                <c:pt idx="6">
                  <c:v>255</c:v>
                </c:pt>
                <c:pt idx="9">
                  <c:v>272</c:v>
                </c:pt>
                <c:pt idx="12">
                  <c:v>269</c:v>
                </c:pt>
              </c:numCache>
            </c:numRef>
          </c:val>
          <c:extLst>
            <c:ext xmlns:c16="http://schemas.microsoft.com/office/drawing/2014/chart" uri="{C3380CC4-5D6E-409C-BE32-E72D297353CC}">
              <c16:uniqueId val="{00000007-3725-489A-8295-6D099527F0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165</c:v>
                </c:pt>
                <c:pt idx="2">
                  <c:v>#N/A</c:v>
                </c:pt>
                <c:pt idx="3">
                  <c:v>#N/A</c:v>
                </c:pt>
                <c:pt idx="4">
                  <c:v>166</c:v>
                </c:pt>
                <c:pt idx="5">
                  <c:v>#N/A</c:v>
                </c:pt>
                <c:pt idx="6">
                  <c:v>#N/A</c:v>
                </c:pt>
                <c:pt idx="7">
                  <c:v>153</c:v>
                </c:pt>
                <c:pt idx="8">
                  <c:v>#N/A</c:v>
                </c:pt>
                <c:pt idx="9">
                  <c:v>#N/A</c:v>
                </c:pt>
                <c:pt idx="10">
                  <c:v>169</c:v>
                </c:pt>
                <c:pt idx="11">
                  <c:v>#N/A</c:v>
                </c:pt>
                <c:pt idx="12">
                  <c:v>#N/A</c:v>
                </c:pt>
                <c:pt idx="13">
                  <c:v>160</c:v>
                </c:pt>
                <c:pt idx="14">
                  <c:v>#N/A</c:v>
                </c:pt>
              </c:numCache>
            </c:numRef>
          </c:val>
          <c:smooth val="0"/>
          <c:extLst>
            <c:ext xmlns:c16="http://schemas.microsoft.com/office/drawing/2014/chart" uri="{C3380CC4-5D6E-409C-BE32-E72D297353CC}">
              <c16:uniqueId val="{00000008-3725-489A-8295-6D099527F0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2020</c:v>
                </c:pt>
                <c:pt idx="5">
                  <c:v>2222</c:v>
                </c:pt>
                <c:pt idx="8">
                  <c:v>2470</c:v>
                </c:pt>
                <c:pt idx="11">
                  <c:v>2570</c:v>
                </c:pt>
                <c:pt idx="14">
                  <c:v>2409</c:v>
                </c:pt>
              </c:numCache>
            </c:numRef>
          </c:val>
          <c:extLst>
            <c:ext xmlns:c16="http://schemas.microsoft.com/office/drawing/2014/chart" uri="{C3380CC4-5D6E-409C-BE32-E72D297353CC}">
              <c16:uniqueId val="{00000000-7C1A-4EA9-9B6E-25FD5606D4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51</c:v>
                </c:pt>
                <c:pt idx="5">
                  <c:v>48</c:v>
                </c:pt>
                <c:pt idx="8">
                  <c:v>37</c:v>
                </c:pt>
                <c:pt idx="11">
                  <c:v>29</c:v>
                </c:pt>
                <c:pt idx="14">
                  <c:v>22</c:v>
                </c:pt>
              </c:numCache>
            </c:numRef>
          </c:val>
          <c:extLst>
            <c:ext xmlns:c16="http://schemas.microsoft.com/office/drawing/2014/chart" uri="{C3380CC4-5D6E-409C-BE32-E72D297353CC}">
              <c16:uniqueId val="{00000001-7C1A-4EA9-9B6E-25FD5606D4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887</c:v>
                </c:pt>
                <c:pt idx="5">
                  <c:v>1139</c:v>
                </c:pt>
                <c:pt idx="8">
                  <c:v>1128</c:v>
                </c:pt>
                <c:pt idx="11">
                  <c:v>1150</c:v>
                </c:pt>
                <c:pt idx="14">
                  <c:v>1223</c:v>
                </c:pt>
              </c:numCache>
            </c:numRef>
          </c:val>
          <c:extLst>
            <c:ext xmlns:c16="http://schemas.microsoft.com/office/drawing/2014/chart" uri="{C3380CC4-5D6E-409C-BE32-E72D297353CC}">
              <c16:uniqueId val="{00000002-7C1A-4EA9-9B6E-25FD5606D4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1A-4EA9-9B6E-25FD5606D4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1A-4EA9-9B6E-25FD5606D4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56</c:v>
                </c:pt>
                <c:pt idx="3">
                  <c:v>63</c:v>
                </c:pt>
                <c:pt idx="6">
                  <c:v>0</c:v>
                </c:pt>
                <c:pt idx="9">
                  <c:v>0</c:v>
                </c:pt>
                <c:pt idx="12">
                  <c:v>0</c:v>
                </c:pt>
              </c:numCache>
            </c:numRef>
          </c:val>
          <c:extLst>
            <c:ext xmlns:c16="http://schemas.microsoft.com/office/drawing/2014/chart" uri="{C3380CC4-5D6E-409C-BE32-E72D297353CC}">
              <c16:uniqueId val="{00000005-7C1A-4EA9-9B6E-25FD5606D4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163</c:v>
                </c:pt>
                <c:pt idx="3">
                  <c:v>206</c:v>
                </c:pt>
                <c:pt idx="6">
                  <c:v>223</c:v>
                </c:pt>
                <c:pt idx="9">
                  <c:v>240</c:v>
                </c:pt>
                <c:pt idx="12">
                  <c:v>252</c:v>
                </c:pt>
              </c:numCache>
            </c:numRef>
          </c:val>
          <c:extLst>
            <c:ext xmlns:c16="http://schemas.microsoft.com/office/drawing/2014/chart" uri="{C3380CC4-5D6E-409C-BE32-E72D297353CC}">
              <c16:uniqueId val="{00000006-7C1A-4EA9-9B6E-25FD5606D4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119</c:v>
                </c:pt>
                <c:pt idx="3">
                  <c:v>107</c:v>
                </c:pt>
                <c:pt idx="6">
                  <c:v>95</c:v>
                </c:pt>
                <c:pt idx="9">
                  <c:v>86</c:v>
                </c:pt>
                <c:pt idx="12">
                  <c:v>85</c:v>
                </c:pt>
              </c:numCache>
            </c:numRef>
          </c:val>
          <c:extLst>
            <c:ext xmlns:c16="http://schemas.microsoft.com/office/drawing/2014/chart" uri="{C3380CC4-5D6E-409C-BE32-E72D297353CC}">
              <c16:uniqueId val="{00000007-7C1A-4EA9-9B6E-25FD5606D4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167</c:v>
                </c:pt>
                <c:pt idx="3">
                  <c:v>68</c:v>
                </c:pt>
                <c:pt idx="6">
                  <c:v>275</c:v>
                </c:pt>
                <c:pt idx="9">
                  <c:v>235</c:v>
                </c:pt>
                <c:pt idx="12">
                  <c:v>247</c:v>
                </c:pt>
              </c:numCache>
            </c:numRef>
          </c:val>
          <c:extLst>
            <c:ext xmlns:c16="http://schemas.microsoft.com/office/drawing/2014/chart" uri="{C3380CC4-5D6E-409C-BE32-E72D297353CC}">
              <c16:uniqueId val="{00000008-7C1A-4EA9-9B6E-25FD5606D4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c:v>
                </c:pt>
                <c:pt idx="3">
                  <c:v>72</c:v>
                </c:pt>
                <c:pt idx="6">
                  <c:v>52</c:v>
                </c:pt>
                <c:pt idx="9">
                  <c:v>39</c:v>
                </c:pt>
                <c:pt idx="12">
                  <c:v>31</c:v>
                </c:pt>
              </c:numCache>
            </c:numRef>
          </c:val>
          <c:extLst>
            <c:ext xmlns:c16="http://schemas.microsoft.com/office/drawing/2014/chart" uri="{C3380CC4-5D6E-409C-BE32-E72D297353CC}">
              <c16:uniqueId val="{00000009-7C1A-4EA9-9B6E-25FD5606D4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2339</c:v>
                </c:pt>
                <c:pt idx="3">
                  <c:v>2682</c:v>
                </c:pt>
                <c:pt idx="6">
                  <c:v>3137</c:v>
                </c:pt>
                <c:pt idx="9">
                  <c:v>2931</c:v>
                </c:pt>
                <c:pt idx="12">
                  <c:v>3064</c:v>
                </c:pt>
              </c:numCache>
            </c:numRef>
          </c:val>
          <c:extLst>
            <c:ext xmlns:c16="http://schemas.microsoft.com/office/drawing/2014/chart" uri="{C3380CC4-5D6E-409C-BE32-E72D297353CC}">
              <c16:uniqueId val="{0000000A-7C1A-4EA9-9B6E-25FD5606D4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147</c:v>
                </c:pt>
                <c:pt idx="8">
                  <c:v>#N/A</c:v>
                </c:pt>
                <c:pt idx="9">
                  <c:v>#N/A</c:v>
                </c:pt>
                <c:pt idx="10">
                  <c:v>0</c:v>
                </c:pt>
                <c:pt idx="11">
                  <c:v>#N/A</c:v>
                </c:pt>
                <c:pt idx="12">
                  <c:v>#N/A</c:v>
                </c:pt>
                <c:pt idx="13">
                  <c:v>24</c:v>
                </c:pt>
                <c:pt idx="14">
                  <c:v>#N/A</c:v>
                </c:pt>
              </c:numCache>
            </c:numRef>
          </c:val>
          <c:smooth val="0"/>
          <c:extLst>
            <c:ext xmlns:c16="http://schemas.microsoft.com/office/drawing/2014/chart" uri="{C3380CC4-5D6E-409C-BE32-E72D297353CC}">
              <c16:uniqueId val="{0000000B-7C1A-4EA9-9B6E-25FD5606D4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539</c:v>
                </c:pt>
                <c:pt idx="1">
                  <c:v>540</c:v>
                </c:pt>
                <c:pt idx="2">
                  <c:v>567</c:v>
                </c:pt>
              </c:numCache>
            </c:numRef>
          </c:val>
          <c:extLst>
            <c:ext xmlns:c16="http://schemas.microsoft.com/office/drawing/2014/chart" uri="{C3380CC4-5D6E-409C-BE32-E72D297353CC}">
              <c16:uniqueId val="{00000000-E0B7-458B-A9E6-D35D8E9637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79</c:v>
                </c:pt>
                <c:pt idx="1">
                  <c:v>79</c:v>
                </c:pt>
                <c:pt idx="2">
                  <c:v>91</c:v>
                </c:pt>
              </c:numCache>
            </c:numRef>
          </c:val>
          <c:extLst>
            <c:ext xmlns:c16="http://schemas.microsoft.com/office/drawing/2014/chart" uri="{C3380CC4-5D6E-409C-BE32-E72D297353CC}">
              <c16:uniqueId val="{00000001-E0B7-458B-A9E6-D35D8E9637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446</c:v>
                </c:pt>
                <c:pt idx="1">
                  <c:v>466</c:v>
                </c:pt>
                <c:pt idx="2">
                  <c:v>497</c:v>
                </c:pt>
              </c:numCache>
            </c:numRef>
          </c:val>
          <c:extLst>
            <c:ext xmlns:c16="http://schemas.microsoft.com/office/drawing/2014/chart" uri="{C3380CC4-5D6E-409C-BE32-E72D297353CC}">
              <c16:uniqueId val="{00000002-E0B7-458B-A9E6-D35D8E9637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mn-lt"/>
              <a:ea typeface="+mn-ea"/>
              <a:cs typeface="+mn-cs"/>
            </a:rPr>
            <a:t>　元利償還金については、</a:t>
          </a:r>
          <a:r>
            <a:rPr kumimoji="1" lang="ja-JP" altLang="en-US" sz="1400">
              <a:solidFill>
                <a:schemeClr val="tx1"/>
              </a:solidFill>
              <a:effectLst/>
              <a:latin typeface="+mn-lt"/>
              <a:ea typeface="+mn-ea"/>
              <a:cs typeface="+mn-cs"/>
            </a:rPr>
            <a:t>増加傾向となっているが</a:t>
          </a:r>
          <a:r>
            <a:rPr kumimoji="1" lang="ja-JP" altLang="ja-JP" sz="1400">
              <a:solidFill>
                <a:schemeClr val="tx1"/>
              </a:solidFill>
              <a:effectLst/>
              <a:latin typeface="+mn-lt"/>
              <a:ea typeface="+mn-ea"/>
              <a:cs typeface="+mn-cs"/>
            </a:rPr>
            <a:t>令和</a:t>
          </a:r>
          <a:r>
            <a:rPr kumimoji="1" lang="en-US" altLang="ja-JP" sz="1400">
              <a:solidFill>
                <a:schemeClr val="tx1"/>
              </a:solidFill>
              <a:effectLst/>
              <a:latin typeface="+mn-lt"/>
              <a:ea typeface="+mn-ea"/>
              <a:cs typeface="+mn-cs"/>
            </a:rPr>
            <a:t>5</a:t>
          </a:r>
          <a:r>
            <a:rPr kumimoji="1" lang="ja-JP" altLang="ja-JP" sz="1400">
              <a:solidFill>
                <a:schemeClr val="tx1"/>
              </a:solidFill>
              <a:effectLst/>
              <a:latin typeface="+mn-lt"/>
              <a:ea typeface="+mn-ea"/>
              <a:cs typeface="+mn-cs"/>
            </a:rPr>
            <a:t>年度</a:t>
          </a:r>
          <a:r>
            <a:rPr kumimoji="1" lang="ja-JP" altLang="en-US" sz="1400">
              <a:solidFill>
                <a:schemeClr val="tx1"/>
              </a:solidFill>
              <a:effectLst/>
              <a:latin typeface="+mn-lt"/>
              <a:ea typeface="+mn-ea"/>
              <a:cs typeface="+mn-cs"/>
            </a:rPr>
            <a:t>には地方債発行が少なく返還額が上回ったため、令和</a:t>
          </a:r>
          <a:r>
            <a:rPr kumimoji="1" lang="en-US" altLang="ja-JP" sz="1400">
              <a:solidFill>
                <a:schemeClr val="tx1"/>
              </a:solidFill>
              <a:effectLst/>
              <a:latin typeface="+mn-lt"/>
              <a:ea typeface="+mn-ea"/>
              <a:cs typeface="+mn-cs"/>
            </a:rPr>
            <a:t>6</a:t>
          </a:r>
          <a:r>
            <a:rPr kumimoji="1" lang="ja-JP" altLang="en-US" sz="1400">
              <a:solidFill>
                <a:schemeClr val="tx1"/>
              </a:solidFill>
              <a:effectLst/>
              <a:latin typeface="+mn-lt"/>
              <a:ea typeface="+mn-ea"/>
              <a:cs typeface="+mn-cs"/>
            </a:rPr>
            <a:t>年度は</a:t>
          </a:r>
          <a:r>
            <a:rPr kumimoji="1" lang="ja-JP" altLang="ja-JP" sz="1400">
              <a:solidFill>
                <a:schemeClr val="tx1"/>
              </a:solidFill>
              <a:effectLst/>
              <a:latin typeface="+mn-lt"/>
              <a:ea typeface="+mn-ea"/>
              <a:cs typeface="+mn-cs"/>
            </a:rPr>
            <a:t>対前年</a:t>
          </a:r>
          <a:r>
            <a:rPr kumimoji="1" lang="en-US" altLang="ja-JP" sz="1400">
              <a:solidFill>
                <a:schemeClr val="tx1"/>
              </a:solidFill>
              <a:effectLst/>
              <a:latin typeface="+mn-lt"/>
              <a:ea typeface="+mn-ea"/>
              <a:cs typeface="+mn-cs"/>
            </a:rPr>
            <a:t>3</a:t>
          </a:r>
          <a:r>
            <a:rPr kumimoji="1" lang="ja-JP" altLang="ja-JP" sz="1400">
              <a:solidFill>
                <a:schemeClr val="tx1"/>
              </a:solidFill>
              <a:effectLst/>
              <a:latin typeface="+mn-lt"/>
              <a:ea typeface="+mn-ea"/>
              <a:cs typeface="+mn-cs"/>
            </a:rPr>
            <a:t>百万円の</a:t>
          </a:r>
          <a:r>
            <a:rPr kumimoji="1" lang="ja-JP" altLang="en-US" sz="1400">
              <a:solidFill>
                <a:schemeClr val="tx1"/>
              </a:solidFill>
              <a:effectLst/>
              <a:latin typeface="+mn-lt"/>
              <a:ea typeface="+mn-ea"/>
              <a:cs typeface="+mn-cs"/>
            </a:rPr>
            <a:t>減</a:t>
          </a:r>
          <a:r>
            <a:rPr kumimoji="1" lang="ja-JP" altLang="ja-JP" sz="1400">
              <a:solidFill>
                <a:schemeClr val="tx1"/>
              </a:solidFill>
              <a:effectLst/>
              <a:latin typeface="+mn-lt"/>
              <a:ea typeface="+mn-ea"/>
              <a:cs typeface="+mn-cs"/>
            </a:rPr>
            <a:t>となっている。</a:t>
          </a:r>
          <a:endParaRPr lang="ja-JP" altLang="ja-JP" sz="1400">
            <a:solidFill>
              <a:schemeClr val="tx1"/>
            </a:solidFill>
            <a:effectLst/>
          </a:endParaRPr>
        </a:p>
        <a:p>
          <a:r>
            <a:rPr kumimoji="1" lang="ja-JP" altLang="ja-JP" sz="1400">
              <a:solidFill>
                <a:schemeClr val="tx1"/>
              </a:solidFill>
              <a:effectLst/>
              <a:latin typeface="+mn-lt"/>
              <a:ea typeface="+mn-ea"/>
              <a:cs typeface="+mn-cs"/>
            </a:rPr>
            <a:t>　今後は、</a:t>
          </a:r>
          <a:r>
            <a:rPr kumimoji="1" lang="ja-JP" altLang="en-US" sz="1400">
              <a:solidFill>
                <a:schemeClr val="tx1"/>
              </a:solidFill>
              <a:effectLst/>
              <a:latin typeface="+mn-lt"/>
              <a:ea typeface="+mn-ea"/>
              <a:cs typeface="+mn-cs"/>
            </a:rPr>
            <a:t>海浜運動公園再整備事業</a:t>
          </a:r>
          <a:r>
            <a:rPr kumimoji="1" lang="ja-JP" altLang="ja-JP" sz="1400">
              <a:solidFill>
                <a:schemeClr val="tx1"/>
              </a:solidFill>
              <a:effectLst/>
              <a:latin typeface="+mn-lt"/>
              <a:ea typeface="+mn-ea"/>
              <a:cs typeface="+mn-cs"/>
            </a:rPr>
            <a:t>の大きな事業による新規発行債</a:t>
          </a:r>
          <a:r>
            <a:rPr kumimoji="1" lang="ja-JP" altLang="en-US" sz="1400">
              <a:solidFill>
                <a:schemeClr val="tx1"/>
              </a:solidFill>
              <a:effectLst/>
              <a:latin typeface="+mn-lt"/>
              <a:ea typeface="+mn-ea"/>
              <a:cs typeface="+mn-cs"/>
            </a:rPr>
            <a:t>や利率の急激な増により</a:t>
          </a:r>
          <a:r>
            <a:rPr kumimoji="1" lang="ja-JP" altLang="ja-JP" sz="1400">
              <a:solidFill>
                <a:schemeClr val="tx1"/>
              </a:solidFill>
              <a:effectLst/>
              <a:latin typeface="+mn-lt"/>
              <a:ea typeface="+mn-ea"/>
              <a:cs typeface="+mn-cs"/>
            </a:rPr>
            <a:t>、令和</a:t>
          </a:r>
          <a:r>
            <a:rPr kumimoji="1" lang="en-US" altLang="ja-JP" sz="1400">
              <a:solidFill>
                <a:schemeClr val="tx1"/>
              </a:solidFill>
              <a:effectLst/>
              <a:latin typeface="+mn-lt"/>
              <a:ea typeface="+mn-ea"/>
              <a:cs typeface="+mn-cs"/>
            </a:rPr>
            <a:t>9</a:t>
          </a:r>
          <a:r>
            <a:rPr kumimoji="1" lang="ja-JP" altLang="ja-JP" sz="1400">
              <a:solidFill>
                <a:schemeClr val="tx1"/>
              </a:solidFill>
              <a:effectLst/>
              <a:latin typeface="+mn-lt"/>
              <a:ea typeface="+mn-ea"/>
              <a:cs typeface="+mn-cs"/>
            </a:rPr>
            <a:t>年度から</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元利償還</a:t>
          </a:r>
          <a:r>
            <a:rPr kumimoji="1" lang="ja-JP" altLang="en-US" sz="1400">
              <a:solidFill>
                <a:schemeClr val="tx1"/>
              </a:solidFill>
              <a:effectLst/>
              <a:latin typeface="+mn-lt"/>
              <a:ea typeface="+mn-ea"/>
              <a:cs typeface="+mn-cs"/>
            </a:rPr>
            <a:t>額を過去最大と見込など</a:t>
          </a:r>
          <a:r>
            <a:rPr kumimoji="1" lang="ja-JP" altLang="ja-JP" sz="1400">
              <a:solidFill>
                <a:schemeClr val="tx1"/>
              </a:solidFill>
              <a:effectLst/>
              <a:latin typeface="+mn-lt"/>
              <a:ea typeface="+mn-ea"/>
              <a:cs typeface="+mn-cs"/>
            </a:rPr>
            <a:t>、</a:t>
          </a:r>
          <a:r>
            <a:rPr kumimoji="1" lang="ja-JP" altLang="en-US" sz="1400">
              <a:solidFill>
                <a:schemeClr val="tx1"/>
              </a:solidFill>
              <a:effectLst/>
              <a:latin typeface="+mn-lt"/>
              <a:ea typeface="+mn-ea"/>
              <a:cs typeface="+mn-cs"/>
            </a:rPr>
            <a:t>負担が大きくなるばかりであり、</a:t>
          </a:r>
          <a:r>
            <a:rPr kumimoji="1" lang="ja-JP" altLang="ja-JP" sz="1400">
              <a:solidFill>
                <a:schemeClr val="tx1"/>
              </a:solidFill>
              <a:effectLst/>
              <a:latin typeface="+mn-lt"/>
              <a:ea typeface="+mn-ea"/>
              <a:cs typeface="+mn-cs"/>
            </a:rPr>
            <a:t>計画的な発行・抑制や、繰上償還を</a:t>
          </a:r>
          <a:r>
            <a:rPr kumimoji="1" lang="ja-JP" altLang="en-US" sz="1400">
              <a:solidFill>
                <a:schemeClr val="tx1"/>
              </a:solidFill>
              <a:effectLst/>
              <a:latin typeface="+mn-lt"/>
              <a:ea typeface="+mn-ea"/>
              <a:cs typeface="+mn-cs"/>
            </a:rPr>
            <a:t>検討し</a:t>
          </a:r>
          <a:r>
            <a:rPr kumimoji="1" lang="ja-JP" altLang="ja-JP" sz="1400">
              <a:solidFill>
                <a:schemeClr val="tx1"/>
              </a:solidFill>
              <a:effectLst/>
              <a:latin typeface="+mn-lt"/>
              <a:ea typeface="+mn-ea"/>
              <a:cs typeface="+mn-cs"/>
            </a:rPr>
            <a:t>つつ公債費の適正管理に努める</a:t>
          </a:r>
          <a:r>
            <a:rPr kumimoji="1" lang="ja-JP" altLang="en-US" sz="1400">
              <a:solidFill>
                <a:schemeClr val="tx1"/>
              </a:solidFill>
              <a:effectLst/>
              <a:latin typeface="+mn-lt"/>
              <a:ea typeface="+mn-ea"/>
              <a:cs typeface="+mn-cs"/>
            </a:rPr>
            <a:t>必要がある</a:t>
          </a:r>
          <a:r>
            <a:rPr kumimoji="1" lang="ja-JP" altLang="ja-JP" sz="1400">
              <a:solidFill>
                <a:schemeClr val="tx1"/>
              </a:solidFill>
              <a:effectLst/>
              <a:latin typeface="+mn-lt"/>
              <a:ea typeface="+mn-ea"/>
              <a:cs typeface="+mn-cs"/>
            </a:rPr>
            <a:t>。</a:t>
          </a:r>
          <a:endParaRPr lang="ja-JP" altLang="ja-JP" sz="14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例年、</a:t>
          </a:r>
          <a:r>
            <a:rPr kumimoji="1" lang="en-US" altLang="ja-JP" sz="1400">
              <a:solidFill>
                <a:schemeClr val="dk1"/>
              </a:solidFill>
              <a:effectLst/>
              <a:latin typeface="+mn-lt"/>
              <a:ea typeface="+mn-ea"/>
              <a:cs typeface="+mn-cs"/>
            </a:rPr>
            <a:t>200</a:t>
          </a:r>
          <a:r>
            <a:rPr kumimoji="1" lang="ja-JP" altLang="ja-JP" sz="1400">
              <a:solidFill>
                <a:schemeClr val="dk1"/>
              </a:solidFill>
              <a:effectLst/>
              <a:latin typeface="+mn-lt"/>
              <a:ea typeface="+mn-ea"/>
              <a:cs typeface="+mn-cs"/>
            </a:rPr>
            <a:t>千円を積立しているため、定期的に積立額が増となる。</a:t>
          </a:r>
          <a:endParaRPr lang="ja-JP" altLang="ja-JP" sz="11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令和</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年度は新規の地方債発行が多く、地方債現在高は前年度に対して</a:t>
          </a:r>
          <a:r>
            <a:rPr kumimoji="1" lang="en-US" altLang="ja-JP" sz="1200">
              <a:solidFill>
                <a:sysClr val="windowText" lastClr="000000"/>
              </a:solidFill>
              <a:latin typeface="ＭＳ ゴシック" pitchFamily="49" charset="-128"/>
              <a:ea typeface="ＭＳ ゴシック" pitchFamily="49" charset="-128"/>
            </a:rPr>
            <a:t>133</a:t>
          </a:r>
          <a:r>
            <a:rPr kumimoji="1" lang="ja-JP" altLang="en-US" sz="1200">
              <a:solidFill>
                <a:sysClr val="windowText" lastClr="000000"/>
              </a:solidFill>
              <a:latin typeface="ＭＳ ゴシック" pitchFamily="49" charset="-128"/>
              <a:ea typeface="ＭＳ ゴシック" pitchFamily="49" charset="-128"/>
            </a:rPr>
            <a:t>百万円増となったことなどにより、将来負担額が増えたことが将来負担比率に影響している。</a:t>
          </a:r>
        </a:p>
        <a:p>
          <a:r>
            <a:rPr kumimoji="1" lang="ja-JP" altLang="en-US" sz="1200">
              <a:solidFill>
                <a:sysClr val="windowText" lastClr="000000"/>
              </a:solidFill>
              <a:latin typeface="ＭＳ ゴシック" pitchFamily="49" charset="-128"/>
              <a:ea typeface="ＭＳ ゴシック" pitchFamily="49" charset="-128"/>
            </a:rPr>
            <a:t>　今後も海浜運動公園再整備事業や施設等の年次的な修繕に伴う修繕費等の増、地方創生に関係する事業による新規工事や更新工事等が見込まれており、償還に伴う公債費の増などによる財政調整基金の取崩しが見込まれることから充当可能基金の減少が懸念されるが、引き続き、適正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鳥取県日吉津村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rgbClr val="FF0000"/>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rgbClr val="FF0000"/>
              </a:solidFill>
              <a:effectLst/>
              <a:latin typeface="ＭＳ ゴシック" panose="020B0609070205080204" pitchFamily="49" charset="-128"/>
              <a:ea typeface="ＭＳ ゴシック" panose="020B0609070205080204" pitchFamily="49" charset="-128"/>
              <a:cs typeface="+mn-cs"/>
            </a:rPr>
            <a:t>年度は、基金残高合計からみて前年度比で</a:t>
          </a:r>
          <a:r>
            <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rgbClr val="FF0000"/>
              </a:solidFill>
              <a:effectLst/>
              <a:latin typeface="ＭＳ ゴシック" panose="020B0609070205080204" pitchFamily="49" charset="-128"/>
              <a:ea typeface="ＭＳ ゴシック" panose="020B0609070205080204" pitchFamily="49" charset="-128"/>
              <a:cs typeface="+mn-cs"/>
            </a:rPr>
            <a:t>百万円増となったが、その他特定目的基金の一般廃棄物処理施設整備費積立基金として令和</a:t>
          </a:r>
          <a:r>
            <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rgbClr val="FF0000"/>
              </a:solidFill>
              <a:effectLst/>
              <a:latin typeface="ＭＳ ゴシック" panose="020B0609070205080204" pitchFamily="49" charset="-128"/>
              <a:ea typeface="ＭＳ ゴシック" panose="020B0609070205080204" pitchFamily="49" charset="-128"/>
              <a:cs typeface="+mn-cs"/>
            </a:rPr>
            <a:t>年度までに積立計画があるため積立てたもののの増が要因となっている。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近年、ふるさと納税を財源とした夢はぐくむ村づくり基金の積立額が減っている傾向にあり、充当する事業の見直しなども必要となっているため、今後は更に計画的に積立や取崩を行うように検討する。また、その他目的金において近年動いていない基金については、再度用途等を確認し、計画的に取り崩しや廃止、統合を行うよう検討するとともに、基金を財源とした運用を実施する。</a:t>
          </a:r>
        </a:p>
        <a:p>
          <a:endParaRPr kumimoji="1" lang="ja-JP" altLang="en-US"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tx1"/>
              </a:solidFill>
              <a:effectLst/>
              <a:latin typeface="+mn-lt"/>
              <a:ea typeface="+mn-ea"/>
              <a:cs typeface="+mn-cs"/>
            </a:rPr>
            <a:t>　夢はぐくむ村づくり基金（ふるさと納税による基金）については、環境保全のための事業、地域福祉向上のための事業、教育の振興のための事業、その他村長が必要と認める事業の４つの使途があり、寄付者によって使途を指定し、溜まった金額を適宜、財源として活用している。令和</a:t>
          </a:r>
          <a:r>
            <a:rPr kumimoji="1" lang="en-US" altLang="ja-JP" sz="1400">
              <a:solidFill>
                <a:schemeClr val="tx1"/>
              </a:solidFill>
              <a:effectLst/>
              <a:latin typeface="+mn-lt"/>
              <a:ea typeface="+mn-ea"/>
              <a:cs typeface="+mn-cs"/>
            </a:rPr>
            <a:t>5</a:t>
          </a:r>
          <a:r>
            <a:rPr kumimoji="1" lang="ja-JP" altLang="ja-JP" sz="1400">
              <a:solidFill>
                <a:schemeClr val="tx1"/>
              </a:solidFill>
              <a:effectLst/>
              <a:latin typeface="+mn-lt"/>
              <a:ea typeface="+mn-ea"/>
              <a:cs typeface="+mn-cs"/>
            </a:rPr>
            <a:t>年度からは積立額に合わせて、事業や取崩額を検討し活用している</a:t>
          </a:r>
          <a:r>
            <a:rPr kumimoji="1" lang="ja-JP" altLang="en-US" sz="1400">
              <a:solidFill>
                <a:schemeClr val="tx1"/>
              </a:solidFill>
              <a:effectLst/>
              <a:latin typeface="+mn-lt"/>
              <a:ea typeface="+mn-ea"/>
              <a:cs typeface="+mn-cs"/>
            </a:rPr>
            <a:t>が、寄付額の増減が積立と取崩の大きく影響をうけている</a:t>
          </a:r>
          <a:r>
            <a:rPr kumimoji="1" lang="ja-JP" altLang="ja-JP" sz="1400">
              <a:solidFill>
                <a:schemeClr val="tx1"/>
              </a:solidFill>
              <a:effectLst/>
              <a:latin typeface="+mn-lt"/>
              <a:ea typeface="+mn-ea"/>
              <a:cs typeface="+mn-cs"/>
            </a:rPr>
            <a:t>。</a:t>
          </a:r>
          <a:endParaRPr lang="ja-JP" altLang="ja-JP" sz="1800">
            <a:solidFill>
              <a:schemeClr val="tx1"/>
            </a:solidFill>
            <a:effectLst/>
          </a:endParaRPr>
        </a:p>
        <a:p>
          <a:r>
            <a:rPr kumimoji="1" lang="ja-JP" altLang="ja-JP" sz="1400">
              <a:solidFill>
                <a:schemeClr val="tx1"/>
              </a:solidFill>
              <a:effectLst/>
              <a:latin typeface="+mn-lt"/>
              <a:ea typeface="+mn-ea"/>
              <a:cs typeface="+mn-cs"/>
            </a:rPr>
            <a:t>　公共施設等整備基金は、社会福祉施設、社会教育施設、学校施設、都市公園施設その他これに類する施設で、村が設置する施設の建設費に充当するための基金である。</a:t>
          </a:r>
          <a:endParaRPr lang="ja-JP" altLang="ja-JP" sz="1800">
            <a:solidFill>
              <a:schemeClr val="tx1"/>
            </a:solidFill>
            <a:effectLst/>
          </a:endParaRPr>
        </a:p>
        <a:p>
          <a:r>
            <a:rPr kumimoji="1" lang="ja-JP" altLang="ja-JP" sz="1400">
              <a:solidFill>
                <a:schemeClr val="tx1"/>
              </a:solidFill>
              <a:effectLst/>
              <a:latin typeface="+mn-lt"/>
              <a:ea typeface="+mn-ea"/>
              <a:cs typeface="+mn-cs"/>
            </a:rPr>
            <a:t>　一般廃棄物処理施設整備費積立基金においては、鳥取県西部広域行政管理組合で建設予定の一般廃棄物処理施設建設事業にかかる市町村負担金分であり、令和</a:t>
          </a:r>
          <a:r>
            <a:rPr kumimoji="1" lang="en-US" altLang="ja-JP" sz="1400">
              <a:solidFill>
                <a:schemeClr val="tx1"/>
              </a:solidFill>
              <a:effectLst/>
              <a:latin typeface="+mn-lt"/>
              <a:ea typeface="+mn-ea"/>
              <a:cs typeface="+mn-cs"/>
            </a:rPr>
            <a:t>10</a:t>
          </a:r>
          <a:r>
            <a:rPr kumimoji="1" lang="ja-JP" altLang="ja-JP" sz="1400">
              <a:solidFill>
                <a:schemeClr val="tx1"/>
              </a:solidFill>
              <a:effectLst/>
              <a:latin typeface="+mn-lt"/>
              <a:ea typeface="+mn-ea"/>
              <a:cs typeface="+mn-cs"/>
            </a:rPr>
            <a:t>年までに</a:t>
          </a:r>
          <a:r>
            <a:rPr kumimoji="1" lang="en-US" altLang="ja-JP" sz="1400">
              <a:solidFill>
                <a:schemeClr val="tx1"/>
              </a:solidFill>
              <a:effectLst/>
              <a:latin typeface="+mn-lt"/>
              <a:ea typeface="+mn-ea"/>
              <a:cs typeface="+mn-cs"/>
            </a:rPr>
            <a:t>141</a:t>
          </a:r>
          <a:r>
            <a:rPr kumimoji="1" lang="ja-JP" altLang="ja-JP" sz="1400">
              <a:solidFill>
                <a:schemeClr val="tx1"/>
              </a:solidFill>
              <a:effectLst/>
              <a:latin typeface="+mn-lt"/>
              <a:ea typeface="+mn-ea"/>
              <a:cs typeface="+mn-cs"/>
            </a:rPr>
            <a:t>百万円を計画的に積み立てることとしている。</a:t>
          </a:r>
          <a:endParaRPr lang="ja-JP" altLang="ja-JP" sz="18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tx1"/>
              </a:solidFill>
              <a:effectLst/>
              <a:latin typeface="+mn-lt"/>
              <a:ea typeface="+mn-ea"/>
              <a:cs typeface="+mn-cs"/>
            </a:rPr>
            <a:t>　一般廃棄物処理施設整備費積立基金においては、鳥取県西部広域行政管理組合で建設予定の一般廃棄物処理施設建設事業にかかる市町村負担金分を必要に応じて各市町村で積み立てており、令和</a:t>
          </a:r>
          <a:r>
            <a:rPr kumimoji="1" lang="en-US" altLang="ja-JP" sz="1400">
              <a:solidFill>
                <a:schemeClr val="tx1"/>
              </a:solidFill>
              <a:effectLst/>
              <a:latin typeface="+mn-lt"/>
              <a:ea typeface="+mn-ea"/>
              <a:cs typeface="+mn-cs"/>
            </a:rPr>
            <a:t>6</a:t>
          </a:r>
          <a:r>
            <a:rPr kumimoji="1" lang="ja-JP" altLang="ja-JP" sz="1400">
              <a:solidFill>
                <a:schemeClr val="tx1"/>
              </a:solidFill>
              <a:effectLst/>
              <a:latin typeface="+mn-lt"/>
              <a:ea typeface="+mn-ea"/>
              <a:cs typeface="+mn-cs"/>
            </a:rPr>
            <a:t>年度は</a:t>
          </a:r>
          <a:r>
            <a:rPr kumimoji="1" lang="en-US" altLang="ja-JP" sz="1400">
              <a:solidFill>
                <a:schemeClr val="tx1"/>
              </a:solidFill>
              <a:effectLst/>
              <a:latin typeface="+mn-lt"/>
              <a:ea typeface="+mn-ea"/>
              <a:cs typeface="+mn-cs"/>
            </a:rPr>
            <a:t>40,000</a:t>
          </a:r>
          <a:r>
            <a:rPr kumimoji="1" lang="ja-JP" altLang="ja-JP" sz="1400">
              <a:solidFill>
                <a:schemeClr val="tx1"/>
              </a:solidFill>
              <a:effectLst/>
              <a:latin typeface="+mn-lt"/>
              <a:ea typeface="+mn-ea"/>
              <a:cs typeface="+mn-cs"/>
            </a:rPr>
            <a:t>千円の積立を行っている。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tx1"/>
              </a:solidFill>
              <a:effectLst/>
              <a:latin typeface="+mn-lt"/>
              <a:ea typeface="+mn-ea"/>
              <a:cs typeface="+mn-cs"/>
            </a:rPr>
            <a:t>　夢はぐくむ村づくり基金から寄附者の使途によって充当できる事業や経費については、常に見直し検討を行う。</a:t>
          </a:r>
          <a:endParaRPr lang="ja-JP" altLang="ja-JP" sz="1400">
            <a:solidFill>
              <a:schemeClr val="tx1"/>
            </a:solidFill>
            <a:effectLst/>
          </a:endParaRPr>
        </a:p>
        <a:p>
          <a:r>
            <a:rPr kumimoji="1" lang="ja-JP" altLang="ja-JP" sz="1400">
              <a:solidFill>
                <a:schemeClr val="tx1"/>
              </a:solidFill>
              <a:effectLst/>
              <a:latin typeface="+mn-lt"/>
              <a:ea typeface="+mn-ea"/>
              <a:cs typeface="+mn-cs"/>
            </a:rPr>
            <a:t>　また、近年動きのない基金については用途の再確認による取崩や廃止を検討し、引き続き適正な基金管理に努める。</a:t>
          </a:r>
          <a:r>
            <a:rPr kumimoji="1" lang="ja-JP" altLang="en-US" sz="1400">
              <a:solidFill>
                <a:schemeClr val="tx1"/>
              </a:solidFill>
              <a:effectLst/>
              <a:latin typeface="+mn-lt"/>
              <a:ea typeface="+mn-ea"/>
              <a:cs typeface="+mn-cs"/>
            </a:rPr>
            <a:t>また、</a:t>
          </a:r>
          <a:r>
            <a:rPr kumimoji="1" lang="ja-JP" altLang="ja-JP" sz="1400">
              <a:solidFill>
                <a:schemeClr val="tx1"/>
              </a:solidFill>
              <a:effectLst/>
              <a:latin typeface="+mn-lt"/>
              <a:ea typeface="+mn-ea"/>
              <a:cs typeface="+mn-cs"/>
            </a:rPr>
            <a:t>運用</a:t>
          </a:r>
          <a:r>
            <a:rPr kumimoji="1" lang="ja-JP" altLang="en-US" sz="1400">
              <a:solidFill>
                <a:schemeClr val="tx1"/>
              </a:solidFill>
              <a:effectLst/>
              <a:latin typeface="+mn-lt"/>
              <a:ea typeface="+mn-ea"/>
              <a:cs typeface="+mn-cs"/>
            </a:rPr>
            <a:t>についてもリスクのないものでの運用</a:t>
          </a:r>
          <a:r>
            <a:rPr kumimoji="1" lang="ja-JP" altLang="ja-JP" sz="1400">
              <a:solidFill>
                <a:schemeClr val="tx1"/>
              </a:solidFill>
              <a:effectLst/>
              <a:latin typeface="+mn-lt"/>
              <a:ea typeface="+mn-ea"/>
              <a:cs typeface="+mn-cs"/>
            </a:rPr>
            <a:t>も行っていく。</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rgbClr val="FF0000"/>
              </a:solidFill>
              <a:effectLst/>
              <a:latin typeface="+mn-lt"/>
              <a:ea typeface="+mn-ea"/>
              <a:cs typeface="+mn-cs"/>
            </a:rPr>
            <a:t>　</a:t>
          </a:r>
          <a:r>
            <a:rPr kumimoji="1" lang="ja-JP" altLang="ja-JP" sz="1400">
              <a:solidFill>
                <a:schemeClr val="tx1"/>
              </a:solidFill>
              <a:effectLst/>
              <a:latin typeface="+mn-lt"/>
              <a:ea typeface="+mn-ea"/>
              <a:cs typeface="+mn-cs"/>
            </a:rPr>
            <a:t>令和</a:t>
          </a:r>
          <a:r>
            <a:rPr kumimoji="1" lang="en-US" altLang="ja-JP" sz="1400">
              <a:solidFill>
                <a:schemeClr val="tx1"/>
              </a:solidFill>
              <a:effectLst/>
              <a:latin typeface="+mn-lt"/>
              <a:ea typeface="+mn-ea"/>
              <a:cs typeface="+mn-cs"/>
            </a:rPr>
            <a:t>6</a:t>
          </a:r>
          <a:r>
            <a:rPr kumimoji="1" lang="ja-JP" altLang="ja-JP" sz="1400">
              <a:solidFill>
                <a:schemeClr val="tx1"/>
              </a:solidFill>
              <a:effectLst/>
              <a:latin typeface="+mn-lt"/>
              <a:ea typeface="+mn-ea"/>
              <a:cs typeface="+mn-cs"/>
            </a:rPr>
            <a:t>年度は</a:t>
          </a:r>
          <a:r>
            <a:rPr kumimoji="1" lang="en-US" altLang="ja-JP" sz="1400">
              <a:solidFill>
                <a:schemeClr val="tx1"/>
              </a:solidFill>
              <a:effectLst/>
              <a:latin typeface="+mn-lt"/>
              <a:ea typeface="+mn-ea"/>
              <a:cs typeface="+mn-cs"/>
            </a:rPr>
            <a:t>27</a:t>
          </a:r>
          <a:r>
            <a:rPr kumimoji="1" lang="ja-JP" altLang="ja-JP" sz="1400">
              <a:solidFill>
                <a:schemeClr val="tx1"/>
              </a:solidFill>
              <a:effectLst/>
              <a:latin typeface="+mn-lt"/>
              <a:ea typeface="+mn-ea"/>
              <a:cs typeface="+mn-cs"/>
            </a:rPr>
            <a:t>百万円の積立を</a:t>
          </a:r>
          <a:r>
            <a:rPr kumimoji="1" lang="ja-JP" altLang="en-US" sz="1400">
              <a:solidFill>
                <a:schemeClr val="tx1"/>
              </a:solidFill>
              <a:effectLst/>
              <a:latin typeface="+mn-lt"/>
              <a:ea typeface="+mn-ea"/>
              <a:cs typeface="+mn-cs"/>
            </a:rPr>
            <a:t>行った</a:t>
          </a:r>
          <a:r>
            <a:rPr kumimoji="1" lang="ja-JP" altLang="ja-JP" sz="1400">
              <a:solidFill>
                <a:schemeClr val="tx1"/>
              </a:solidFill>
              <a:effectLst/>
              <a:latin typeface="+mn-lt"/>
              <a:ea typeface="+mn-ea"/>
              <a:cs typeface="+mn-cs"/>
            </a:rPr>
            <a:t>。</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必要な時期に財政調整基金の取崩を行うことができるように、通常から歳入の確保や歳出の抑制を行うように努める。</a:t>
          </a:r>
          <a:endParaRPr lang="ja-JP" altLang="ja-JP" sz="18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rgbClr val="FF0000"/>
              </a:solidFill>
              <a:effectLst/>
              <a:latin typeface="+mn-lt"/>
              <a:ea typeface="+mn-ea"/>
              <a:cs typeface="+mn-cs"/>
            </a:rPr>
            <a:t>　</a:t>
          </a:r>
          <a:r>
            <a:rPr kumimoji="1" lang="ja-JP" altLang="ja-JP" sz="1400">
              <a:solidFill>
                <a:schemeClr val="tx1"/>
              </a:solidFill>
              <a:effectLst/>
              <a:latin typeface="+mn-lt"/>
              <a:ea typeface="+mn-ea"/>
              <a:cs typeface="+mn-cs"/>
            </a:rPr>
            <a:t>例年、</a:t>
          </a:r>
          <a:r>
            <a:rPr kumimoji="1" lang="en-US" altLang="ja-JP" sz="1400">
              <a:solidFill>
                <a:schemeClr val="tx1"/>
              </a:solidFill>
              <a:effectLst/>
              <a:latin typeface="+mn-lt"/>
              <a:ea typeface="+mn-ea"/>
              <a:cs typeface="+mn-cs"/>
            </a:rPr>
            <a:t>200</a:t>
          </a:r>
          <a:r>
            <a:rPr kumimoji="1" lang="ja-JP" altLang="ja-JP" sz="1400">
              <a:solidFill>
                <a:schemeClr val="tx1"/>
              </a:solidFill>
              <a:effectLst/>
              <a:latin typeface="+mn-lt"/>
              <a:ea typeface="+mn-ea"/>
              <a:cs typeface="+mn-cs"/>
            </a:rPr>
            <a:t>千円を積立し、取崩しの実績はない。</a:t>
          </a:r>
          <a:endParaRPr lang="ja-JP" altLang="ja-JP" sz="1400">
            <a:solidFill>
              <a:schemeClr val="tx1"/>
            </a:solidFill>
            <a:effectLst/>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これまで財政的に減債基金の積立額は例年の</a:t>
          </a:r>
          <a:r>
            <a:rPr kumimoji="1" lang="en-US" altLang="ja-JP" sz="1400">
              <a:solidFill>
                <a:schemeClr val="tx1"/>
              </a:solidFill>
              <a:effectLst/>
              <a:latin typeface="+mn-lt"/>
              <a:ea typeface="+mn-ea"/>
              <a:cs typeface="+mn-cs"/>
            </a:rPr>
            <a:t>200</a:t>
          </a:r>
          <a:r>
            <a:rPr kumimoji="1" lang="ja-JP" altLang="ja-JP" sz="1400">
              <a:solidFill>
                <a:schemeClr val="tx1"/>
              </a:solidFill>
              <a:effectLst/>
              <a:latin typeface="+mn-lt"/>
              <a:ea typeface="+mn-ea"/>
              <a:cs typeface="+mn-cs"/>
            </a:rPr>
            <a:t>千円としていたが、他の基金とのバランスや国の助言などを勘案しながら、積立の増額や取崩を検討する。</a:t>
          </a:r>
          <a:endParaRPr lang="ja-JP" altLang="ja-JP" sz="1400">
            <a:solidFill>
              <a:schemeClr val="tx1"/>
            </a:solidFill>
            <a:effectLst/>
          </a:endParaRPr>
        </a:p>
        <a:p>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3,616
3,585
4.20
3,222,903
3,089,500
129,739
1,805,567
3,063,501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財政力指数は年々下がっており、令和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年度は更に前年度比で</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下がった。</a:t>
          </a:r>
          <a:r>
            <a:rPr kumimoji="1" lang="ja-JP" altLang="ja-JP" sz="1100">
              <a:solidFill>
                <a:schemeClr val="tx1"/>
              </a:solidFill>
              <a:effectLst/>
              <a:latin typeface="+mn-lt"/>
              <a:ea typeface="+mn-ea"/>
              <a:cs typeface="+mn-cs"/>
            </a:rPr>
            <a:t>これは、</a:t>
          </a:r>
          <a:r>
            <a:rPr kumimoji="1" lang="ja-JP" altLang="en-US" sz="1100">
              <a:solidFill>
                <a:schemeClr val="tx1"/>
              </a:solidFill>
              <a:effectLst/>
              <a:latin typeface="+mn-lt"/>
              <a:ea typeface="+mn-ea"/>
              <a:cs typeface="+mn-cs"/>
            </a:rPr>
            <a:t>全体的に基準財政需要額・収入額が増えており、単年度で減となっているため、３年平均で下がる</a:t>
          </a:r>
          <a:r>
            <a:rPr kumimoji="1" lang="ja-JP" altLang="ja-JP" sz="1100">
              <a:solidFill>
                <a:schemeClr val="tx1"/>
              </a:solidFill>
              <a:effectLst/>
              <a:latin typeface="+mn-lt"/>
              <a:ea typeface="+mn-ea"/>
              <a:cs typeface="+mn-cs"/>
            </a:rPr>
            <a:t>要因</a:t>
          </a:r>
          <a:r>
            <a:rPr kumimoji="1" lang="ja-JP" altLang="en-US" sz="1100">
              <a:solidFill>
                <a:schemeClr val="tx1"/>
              </a:solidFill>
              <a:effectLst/>
              <a:latin typeface="+mn-lt"/>
              <a:ea typeface="+mn-ea"/>
              <a:cs typeface="+mn-cs"/>
            </a:rPr>
            <a:t>となっている</a:t>
          </a:r>
          <a:r>
            <a:rPr kumimoji="1" lang="ja-JP" altLang="ja-JP" sz="1100">
              <a:solidFill>
                <a:schemeClr val="tx1"/>
              </a:solidFill>
              <a:effectLst/>
              <a:latin typeface="+mn-lt"/>
              <a:ea typeface="+mn-ea"/>
              <a:cs typeface="+mn-cs"/>
            </a:rPr>
            <a:t>。しかし、数値自体は類似団体や県平均よりも高い。</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物価高騰の影響はあるが、</a:t>
          </a:r>
          <a:r>
            <a:rPr kumimoji="1" lang="ja-JP" altLang="ja-JP" sz="1100">
              <a:solidFill>
                <a:schemeClr val="tx1"/>
              </a:solidFill>
              <a:effectLst/>
              <a:latin typeface="+mn-lt"/>
              <a:ea typeface="+mn-ea"/>
              <a:cs typeface="+mn-cs"/>
            </a:rPr>
            <a:t>引き続き、行財政改革等を推進し、歳出の抑制及び歳</a:t>
          </a:r>
          <a:r>
            <a:rPr kumimoji="1" lang="ja-JP" altLang="ja-JP" sz="1100">
              <a:solidFill>
                <a:schemeClr val="dk1"/>
              </a:solidFill>
              <a:effectLst/>
              <a:latin typeface="+mn-lt"/>
              <a:ea typeface="+mn-ea"/>
              <a:cs typeface="+mn-cs"/>
            </a:rPr>
            <a:t>入の確保に取り組み、財政の健全化に努めていく。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35052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2263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167894</xdr:rowOff>
    </xdr:from>
    <xdr:to>
      <xdr:col>19</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1973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129286</xdr:rowOff>
    </xdr:from>
    <xdr:to>
      <xdr:col>15</xdr:col>
      <xdr:colOff>82550</xdr:colOff>
      <xdr:row>41</xdr:row>
      <xdr:rowOff>167894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15873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90678</xdr:rowOff>
    </xdr:from>
    <xdr:to>
      <xdr:col>11</xdr:col>
      <xdr:colOff>31750</xdr:colOff>
      <xdr:row>41</xdr:row>
      <xdr:rowOff>129286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1201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155702</xdr:rowOff>
    </xdr:from>
    <xdr:to>
      <xdr:col>23</xdr:col>
      <xdr:colOff>184150</xdr:colOff>
      <xdr:row>42</xdr:row>
      <xdr:rowOff>85852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117094</xdr:rowOff>
    </xdr:from>
    <xdr:to>
      <xdr:col>15</xdr:col>
      <xdr:colOff>133350</xdr:colOff>
      <xdr:row>42</xdr:row>
      <xdr:rowOff>47244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57421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78486</xdr:rowOff>
    </xdr:from>
    <xdr:to>
      <xdr:col>11</xdr:col>
      <xdr:colOff>82550</xdr:colOff>
      <xdr:row>42</xdr:row>
      <xdr:rowOff>8636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18813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39878</xdr:rowOff>
    </xdr:from>
    <xdr:to>
      <xdr:col>7</xdr:col>
      <xdr:colOff>31750</xdr:colOff>
      <xdr:row>41</xdr:row>
      <xdr:rowOff>141478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151655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普通交付税が</a:t>
          </a:r>
          <a:r>
            <a:rPr kumimoji="1" lang="ja-JP" altLang="ja-JP" sz="1100">
              <a:solidFill>
                <a:schemeClr val="tx1"/>
              </a:solidFill>
              <a:effectLst/>
              <a:latin typeface="+mn-lt"/>
              <a:ea typeface="+mn-ea"/>
              <a:cs typeface="+mn-cs"/>
            </a:rPr>
            <a:t>対前年で</a:t>
          </a:r>
          <a:r>
            <a:rPr kumimoji="1" lang="en-US" altLang="ja-JP" sz="1100">
              <a:solidFill>
                <a:schemeClr val="tx1"/>
              </a:solidFill>
              <a:effectLst/>
              <a:latin typeface="+mn-lt"/>
              <a:ea typeface="+mn-ea"/>
              <a:cs typeface="+mn-cs"/>
            </a:rPr>
            <a:t>44,027</a:t>
          </a:r>
          <a:r>
            <a:rPr kumimoji="1" lang="ja-JP" altLang="ja-JP" sz="1100">
              <a:solidFill>
                <a:schemeClr val="tx1"/>
              </a:solidFill>
              <a:effectLst/>
              <a:latin typeface="+mn-lt"/>
              <a:ea typeface="+mn-ea"/>
              <a:cs typeface="+mn-cs"/>
            </a:rPr>
            <a:t>千円増となったが、一方で正規職員・会計年度任用職員の人員増や人勧による給与の増</a:t>
          </a:r>
          <a:r>
            <a:rPr kumimoji="1" lang="ja-JP" altLang="en-US" sz="1100">
              <a:solidFill>
                <a:schemeClr val="tx1"/>
              </a:solidFill>
              <a:effectLst/>
              <a:latin typeface="+mn-lt"/>
              <a:ea typeface="+mn-ea"/>
              <a:cs typeface="+mn-cs"/>
            </a:rPr>
            <a:t>や物価高騰</a:t>
          </a:r>
          <a:r>
            <a:rPr kumimoji="1" lang="ja-JP" altLang="ja-JP" sz="1100">
              <a:solidFill>
                <a:schemeClr val="tx1"/>
              </a:solidFill>
              <a:effectLst/>
              <a:latin typeface="+mn-lt"/>
              <a:ea typeface="+mn-ea"/>
              <a:cs typeface="+mn-cs"/>
            </a:rPr>
            <a:t>等から人件費</a:t>
          </a:r>
          <a:r>
            <a:rPr kumimoji="1" lang="ja-JP" altLang="en-US" sz="1100">
              <a:solidFill>
                <a:schemeClr val="tx1"/>
              </a:solidFill>
              <a:effectLst/>
              <a:latin typeface="+mn-lt"/>
              <a:ea typeface="+mn-ea"/>
              <a:cs typeface="+mn-cs"/>
            </a:rPr>
            <a:t>や物件費</a:t>
          </a:r>
          <a:r>
            <a:rPr kumimoji="1" lang="ja-JP" altLang="ja-JP" sz="1100">
              <a:solidFill>
                <a:schemeClr val="tx1"/>
              </a:solidFill>
              <a:effectLst/>
              <a:latin typeface="+mn-lt"/>
              <a:ea typeface="+mn-ea"/>
              <a:cs typeface="+mn-cs"/>
            </a:rPr>
            <a:t>も増額しており、</a:t>
          </a:r>
          <a:r>
            <a:rPr kumimoji="1" lang="ja-JP" altLang="ja-JP" sz="1100">
              <a:solidFill>
                <a:schemeClr val="dk1"/>
              </a:solidFill>
              <a:effectLst/>
              <a:latin typeface="+mn-lt"/>
              <a:ea typeface="+mn-ea"/>
              <a:cs typeface="+mn-cs"/>
            </a:rPr>
            <a:t>経常収支比率が</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％上がった。</a:t>
          </a:r>
          <a:endParaRPr lang="ja-JP" altLang="ja-JP" sz="1400">
            <a:effectLst/>
          </a:endParaRPr>
        </a:p>
        <a:p>
          <a:r>
            <a:rPr kumimoji="1" lang="ja-JP" altLang="ja-JP" sz="1100">
              <a:solidFill>
                <a:schemeClr val="dk1"/>
              </a:solidFill>
              <a:effectLst/>
              <a:latin typeface="+mn-lt"/>
              <a:ea typeface="+mn-ea"/>
              <a:cs typeface="+mn-cs"/>
            </a:rPr>
            <a:t>　今後も税収の確保や、一般財源を充当する経常経費の抑制に努めるなど、経常収支比率抑制策を実施していく。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151024</xdr:rowOff>
    </xdr:from>
    <xdr:to>
      <xdr:col>23</xdr:col>
      <xdr:colOff>133350</xdr:colOff>
      <xdr:row>63</xdr:row>
      <xdr:rowOff>15769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80924"/>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104775</xdr:rowOff>
    </xdr:from>
    <xdr:to>
      <xdr:col>19</xdr:col>
      <xdr:colOff>133350</xdr:colOff>
      <xdr:row>62</xdr:row>
      <xdr:rowOff>151024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34675"/>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62</xdr:row>
      <xdr:rowOff>104775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984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63</xdr:row>
      <xdr:rowOff>90170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984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136419</xdr:rowOff>
    </xdr:from>
    <xdr:to>
      <xdr:col>23</xdr:col>
      <xdr:colOff>184150</xdr:colOff>
      <xdr:row>63</xdr:row>
      <xdr:rowOff>66569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152946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1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100224</xdr:rowOff>
    </xdr:from>
    <xdr:to>
      <xdr:col>19</xdr:col>
      <xdr:colOff>184150</xdr:colOff>
      <xdr:row>63</xdr:row>
      <xdr:rowOff>30374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40551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9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53975</xdr:rowOff>
    </xdr:from>
    <xdr:to>
      <xdr:col>15</xdr:col>
      <xdr:colOff>133350</xdr:colOff>
      <xdr:row>62</xdr:row>
      <xdr:rowOff>155575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165752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[325,145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人件費・物件費等の状況については年々上昇しており、令和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人当たりの決算額は前年度</a:t>
          </a:r>
          <a:r>
            <a:rPr kumimoji="1" lang="ja-JP" altLang="en-US" sz="1100">
              <a:solidFill>
                <a:schemeClr val="dk1"/>
              </a:solidFill>
              <a:effectLst/>
              <a:latin typeface="+mn-lt"/>
              <a:ea typeface="+mn-ea"/>
              <a:cs typeface="+mn-cs"/>
            </a:rPr>
            <a:t>に対して</a:t>
          </a:r>
          <a:r>
            <a:rPr kumimoji="1" lang="en-US" altLang="ja-JP" sz="1100">
              <a:solidFill>
                <a:schemeClr val="dk1"/>
              </a:solidFill>
              <a:effectLst/>
              <a:latin typeface="+mn-lt"/>
              <a:ea typeface="+mn-ea"/>
              <a:cs typeface="+mn-cs"/>
            </a:rPr>
            <a:t>36,981</a:t>
          </a:r>
          <a:r>
            <a:rPr kumimoji="1" lang="ja-JP" altLang="ja-JP" sz="1100">
              <a:solidFill>
                <a:schemeClr val="dk1"/>
              </a:solidFill>
              <a:effectLst/>
              <a:latin typeface="+mn-lt"/>
              <a:ea typeface="+mn-ea"/>
              <a:cs typeface="+mn-cs"/>
            </a:rPr>
            <a:t>円の増</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325,145</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人口が少ないため、全国平均、県平均を大きく上回っているが、類似団体との比較においては平均よりも数値は低くなっている。今後も人件費については人員増や給与上昇等に伴う増が見込まれ、物件費についても委託料等の</a:t>
          </a:r>
          <a:r>
            <a:rPr kumimoji="1" lang="ja-JP" altLang="en-US" sz="1100">
              <a:solidFill>
                <a:schemeClr val="dk1"/>
              </a:solidFill>
              <a:effectLst/>
              <a:latin typeface="+mn-lt"/>
              <a:ea typeface="+mn-ea"/>
              <a:cs typeface="+mn-cs"/>
            </a:rPr>
            <a:t>大幅な</a:t>
          </a:r>
          <a:r>
            <a:rPr kumimoji="1" lang="ja-JP" altLang="ja-JP" sz="1100">
              <a:solidFill>
                <a:schemeClr val="dk1"/>
              </a:solidFill>
              <a:effectLst/>
              <a:latin typeface="+mn-lt"/>
              <a:ea typeface="+mn-ea"/>
              <a:cs typeface="+mn-cs"/>
            </a:rPr>
            <a:t>増が見込まれるが、引き続き歳出の見直し・抑制に努めていく。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29107</xdr:rowOff>
    </xdr:from>
    <xdr:to>
      <xdr:col>23</xdr:col>
      <xdr:colOff>133350</xdr:colOff>
      <xdr:row>81</xdr:row>
      <xdr:rowOff>43979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16557"/>
          <a:ext cx="838200" cy="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27071</xdr:rowOff>
    </xdr:from>
    <xdr:to>
      <xdr:col>19</xdr:col>
      <xdr:colOff>133350</xdr:colOff>
      <xdr:row>81</xdr:row>
      <xdr:rowOff>29107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14521"/>
          <a:ext cx="8890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24445</xdr:rowOff>
    </xdr:from>
    <xdr:to>
      <xdr:col>15</xdr:col>
      <xdr:colOff>82550</xdr:colOff>
      <xdr:row>81</xdr:row>
      <xdr:rowOff>27071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11895"/>
          <a:ext cx="889000" cy="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24445</xdr:rowOff>
    </xdr:from>
    <xdr:to>
      <xdr:col>11</xdr:col>
      <xdr:colOff>31750</xdr:colOff>
      <xdr:row>81</xdr:row>
      <xdr:rowOff>24929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11895"/>
          <a:ext cx="8890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164629</xdr:rowOff>
    </xdr:from>
    <xdr:to>
      <xdr:col>23</xdr:col>
      <xdr:colOff>184150</xdr:colOff>
      <xdr:row>81</xdr:row>
      <xdr:rowOff>94779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8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85906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01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149757</xdr:rowOff>
    </xdr:from>
    <xdr:to>
      <xdr:col>19</xdr:col>
      <xdr:colOff>184150</xdr:colOff>
      <xdr:row>81</xdr:row>
      <xdr:rowOff>79907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6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90084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3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147721</xdr:rowOff>
    </xdr:from>
    <xdr:to>
      <xdr:col>15</xdr:col>
      <xdr:colOff>133350</xdr:colOff>
      <xdr:row>81</xdr:row>
      <xdr:rowOff>77871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6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88048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3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145095</xdr:rowOff>
    </xdr:from>
    <xdr:to>
      <xdr:col>11</xdr:col>
      <xdr:colOff>82550</xdr:colOff>
      <xdr:row>81</xdr:row>
      <xdr:rowOff>75245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6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85422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2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145579</xdr:rowOff>
    </xdr:from>
    <xdr:to>
      <xdr:col>7</xdr:col>
      <xdr:colOff>31750</xdr:colOff>
      <xdr:row>81</xdr:row>
      <xdr:rowOff>75729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6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85906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3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類似団体内平均については平均より若干高い水準</a:t>
          </a:r>
          <a:r>
            <a:rPr kumimoji="1" lang="ja-JP" altLang="en-US" sz="1100">
              <a:solidFill>
                <a:schemeClr val="dk1"/>
              </a:solidFill>
              <a:effectLst/>
              <a:latin typeface="+mn-lt"/>
              <a:ea typeface="+mn-ea"/>
              <a:cs typeface="+mn-cs"/>
            </a:rPr>
            <a:t>ではあるが</a:t>
          </a:r>
          <a:r>
            <a:rPr kumimoji="1" lang="ja-JP" altLang="ja-JP" sz="1100">
              <a:solidFill>
                <a:schemeClr val="dk1"/>
              </a:solidFill>
              <a:effectLst/>
              <a:latin typeface="+mn-lt"/>
              <a:ea typeface="+mn-ea"/>
              <a:cs typeface="+mn-cs"/>
            </a:rPr>
            <a:t>、全国町村平均よりも</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ポイント低くなっている。本村は調査分母となる職員数が少ないため、退職や新規採用、内部異動</a:t>
          </a:r>
          <a:r>
            <a:rPr kumimoji="1" lang="ja-JP" altLang="en-US" sz="1100">
              <a:solidFill>
                <a:schemeClr val="dk1"/>
              </a:solidFill>
              <a:effectLst/>
              <a:latin typeface="+mn-lt"/>
              <a:ea typeface="+mn-ea"/>
              <a:cs typeface="+mn-cs"/>
            </a:rPr>
            <a:t>や年齢層</a:t>
          </a:r>
          <a:r>
            <a:rPr kumimoji="1" lang="ja-JP" altLang="ja-JP" sz="1100">
              <a:solidFill>
                <a:schemeClr val="dk1"/>
              </a:solidFill>
              <a:effectLst/>
              <a:latin typeface="+mn-lt"/>
              <a:ea typeface="+mn-ea"/>
              <a:cs typeface="+mn-cs"/>
            </a:rPr>
            <a:t>などの状況により大きく変動することがある。今後も給与の適正化に努める。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86</xdr:row>
      <xdr:rowOff>167957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94561"/>
          <a:ext cx="8382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86</xdr:row>
      <xdr:rowOff>167957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066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137795</xdr:rowOff>
    </xdr:from>
    <xdr:to>
      <xdr:col>72</xdr:col>
      <xdr:colOff>203200</xdr:colOff>
      <xdr:row>86</xdr:row>
      <xdr:rowOff>161925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88249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137795</xdr:rowOff>
    </xdr:from>
    <xdr:to>
      <xdr:col>68</xdr:col>
      <xdr:colOff>152400</xdr:colOff>
      <xdr:row>87</xdr:row>
      <xdr:rowOff>26670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88249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117157</xdr:rowOff>
    </xdr:from>
    <xdr:to>
      <xdr:col>77</xdr:col>
      <xdr:colOff>95250</xdr:colOff>
      <xdr:row>87</xdr:row>
      <xdr:rowOff>47307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32084</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4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86995</xdr:rowOff>
    </xdr:from>
    <xdr:to>
      <xdr:col>68</xdr:col>
      <xdr:colOff>203200</xdr:colOff>
      <xdr:row>87</xdr:row>
      <xdr:rowOff>17145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人当たりの職員数については、類似団体との比較では</a:t>
          </a:r>
          <a:r>
            <a:rPr kumimoji="1" lang="ja-JP" altLang="en-US" sz="1100">
              <a:solidFill>
                <a:schemeClr val="dk1"/>
              </a:solidFill>
              <a:effectLst/>
              <a:latin typeface="+mn-lt"/>
              <a:ea typeface="+mn-ea"/>
              <a:cs typeface="+mn-cs"/>
            </a:rPr>
            <a:t>少ない人数であるため</a:t>
          </a:r>
          <a:r>
            <a:rPr kumimoji="1" lang="ja-JP" altLang="ja-JP" sz="1100">
              <a:solidFill>
                <a:schemeClr val="dk1"/>
              </a:solidFill>
              <a:effectLst/>
              <a:latin typeface="+mn-lt"/>
              <a:ea typeface="+mn-ea"/>
              <a:cs typeface="+mn-cs"/>
            </a:rPr>
            <a:t>上位</a:t>
          </a:r>
          <a:r>
            <a:rPr kumimoji="1" lang="ja-JP" altLang="en-US" sz="1100">
              <a:solidFill>
                <a:schemeClr val="dk1"/>
              </a:solidFill>
              <a:effectLst/>
              <a:latin typeface="+mn-lt"/>
              <a:ea typeface="+mn-ea"/>
              <a:cs typeface="+mn-cs"/>
            </a:rPr>
            <a:t>となっているが</a:t>
          </a:r>
          <a:r>
            <a:rPr kumimoji="1" lang="ja-JP" altLang="ja-JP" sz="1100">
              <a:solidFill>
                <a:schemeClr val="dk1"/>
              </a:solidFill>
              <a:effectLst/>
              <a:latin typeface="+mn-lt"/>
              <a:ea typeface="+mn-ea"/>
              <a:cs typeface="+mn-cs"/>
            </a:rPr>
            <a:t>、人口規模や、最少必要職員数等</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県内平均</a:t>
          </a:r>
          <a:r>
            <a:rPr kumimoji="1" lang="ja-JP" altLang="en-US" sz="1100">
              <a:solidFill>
                <a:schemeClr val="dk1"/>
              </a:solidFill>
              <a:effectLst/>
              <a:latin typeface="+mn-lt"/>
              <a:ea typeface="+mn-ea"/>
              <a:cs typeface="+mn-cs"/>
            </a:rPr>
            <a:t>や全国平均より多い職員数となっている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年度は前年比で</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ポイント上がって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専門職が多くなり事務職の事務負担が増加しているため、今後も</a:t>
          </a:r>
          <a:r>
            <a:rPr kumimoji="1" lang="ja-JP" altLang="ja-JP" sz="1100">
              <a:solidFill>
                <a:schemeClr val="dk1"/>
              </a:solidFill>
              <a:effectLst/>
              <a:latin typeface="+mn-lt"/>
              <a:ea typeface="+mn-ea"/>
              <a:cs typeface="+mn-cs"/>
            </a:rPr>
            <a:t>職員数の増が見込まれる。特に定年延長が導入された後は職員数の増が見込まれるため、定員適正化計画を改めて作成し、適切な採用に努める。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141478</xdr:rowOff>
    </xdr:from>
    <xdr:to>
      <xdr:col>81</xdr:col>
      <xdr:colOff>44450</xdr:colOff>
      <xdr:row>58</xdr:row>
      <xdr:rowOff>148027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085578"/>
          <a:ext cx="838200" cy="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139180</xdr:rowOff>
    </xdr:from>
    <xdr:to>
      <xdr:col>77</xdr:col>
      <xdr:colOff>44450</xdr:colOff>
      <xdr:row>58</xdr:row>
      <xdr:rowOff>141478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08328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139180</xdr:rowOff>
    </xdr:from>
    <xdr:to>
      <xdr:col>72</xdr:col>
      <xdr:colOff>203200</xdr:colOff>
      <xdr:row>58</xdr:row>
      <xdr:rowOff>140214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083280"/>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140214</xdr:rowOff>
    </xdr:from>
    <xdr:to>
      <xdr:col>68</xdr:col>
      <xdr:colOff>152400</xdr:colOff>
      <xdr:row>58</xdr:row>
      <xdr:rowOff>141019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084314"/>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97227</xdr:rowOff>
    </xdr:from>
    <xdr:to>
      <xdr:col>81</xdr:col>
      <xdr:colOff>95250</xdr:colOff>
      <xdr:row>59</xdr:row>
      <xdr:rowOff>27377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4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18504</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6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90678</xdr:rowOff>
    </xdr:from>
    <xdr:to>
      <xdr:col>77</xdr:col>
      <xdr:colOff>95250</xdr:colOff>
      <xdr:row>59</xdr:row>
      <xdr:rowOff>20828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31005</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03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88380</xdr:rowOff>
    </xdr:from>
    <xdr:to>
      <xdr:col>73</xdr:col>
      <xdr:colOff>44450</xdr:colOff>
      <xdr:row>59</xdr:row>
      <xdr:rowOff>18530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28707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0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89414</xdr:rowOff>
    </xdr:from>
    <xdr:to>
      <xdr:col>68</xdr:col>
      <xdr:colOff>203200</xdr:colOff>
      <xdr:row>59</xdr:row>
      <xdr:rowOff>19564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3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29741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0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90219</xdr:rowOff>
    </xdr:from>
    <xdr:to>
      <xdr:col>64</xdr:col>
      <xdr:colOff>152400</xdr:colOff>
      <xdr:row>59</xdr:row>
      <xdr:rowOff>20369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3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30546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0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実質公債費比率については、令和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年度は前年比</a:t>
          </a:r>
          <a:r>
            <a:rPr kumimoji="1" lang="en-US" altLang="ja-JP" sz="1100">
              <a:solidFill>
                <a:schemeClr val="tx1"/>
              </a:solidFill>
              <a:effectLst/>
              <a:latin typeface="+mn-lt"/>
              <a:ea typeface="+mn-ea"/>
              <a:cs typeface="+mn-cs"/>
            </a:rPr>
            <a:t>0.3</a:t>
          </a:r>
          <a:r>
            <a:rPr kumimoji="1" lang="ja-JP" altLang="ja-JP" sz="1100">
              <a:solidFill>
                <a:schemeClr val="tx1"/>
              </a:solidFill>
              <a:effectLst/>
              <a:latin typeface="+mn-lt"/>
              <a:ea typeface="+mn-ea"/>
              <a:cs typeface="+mn-cs"/>
            </a:rPr>
            <a:t>ポイント減少しているが、令和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a:t>
          </a:r>
          <a:r>
            <a:rPr kumimoji="1" lang="ja-JP" altLang="en-US" sz="1100">
              <a:solidFill>
                <a:schemeClr val="tx1"/>
              </a:solidFill>
              <a:effectLst/>
              <a:latin typeface="+mn-lt"/>
              <a:ea typeface="+mn-ea"/>
              <a:cs typeface="+mn-cs"/>
            </a:rPr>
            <a:t>以降毎年</a:t>
          </a:r>
          <a:r>
            <a:rPr kumimoji="1" lang="ja-JP" altLang="ja-JP" sz="1100">
              <a:solidFill>
                <a:schemeClr val="tx1"/>
              </a:solidFill>
              <a:effectLst/>
              <a:latin typeface="+mn-lt"/>
              <a:ea typeface="+mn-ea"/>
              <a:cs typeface="+mn-cs"/>
            </a:rPr>
            <a:t>多額の地方債の借入を行ったため、令和</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年度以降の数値は増加する見込みである。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引き続き、計画的な起債発行</a:t>
          </a:r>
          <a:r>
            <a:rPr kumimoji="1" lang="ja-JP" altLang="en-US" sz="1100">
              <a:solidFill>
                <a:schemeClr val="tx1"/>
              </a:solidFill>
              <a:effectLst/>
              <a:latin typeface="+mn-lt"/>
              <a:ea typeface="+mn-ea"/>
              <a:cs typeface="+mn-cs"/>
            </a:rPr>
            <a:t>予定をし、</a:t>
          </a:r>
          <a:r>
            <a:rPr kumimoji="1" lang="ja-JP" altLang="ja-JP" sz="1100">
              <a:solidFill>
                <a:schemeClr val="tx1"/>
              </a:solidFill>
              <a:effectLst/>
              <a:latin typeface="+mn-lt"/>
              <a:ea typeface="+mn-ea"/>
              <a:cs typeface="+mn-cs"/>
            </a:rPr>
            <a:t>新規地方債の発行抑制などにより、公債費の適正管理に努める。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38946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38716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38946</xdr:rowOff>
    </xdr:from>
    <xdr:to>
      <xdr:col>77</xdr:col>
      <xdr:colOff>44450</xdr:colOff>
      <xdr:row>43</xdr:row>
      <xdr:rowOff>79163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4112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79163</xdr:rowOff>
    </xdr:from>
    <xdr:to>
      <xdr:col>72</xdr:col>
      <xdr:colOff>203200</xdr:colOff>
      <xdr:row>43</xdr:row>
      <xdr:rowOff>143510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4515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103294</xdr:rowOff>
    </xdr:from>
    <xdr:to>
      <xdr:col>68</xdr:col>
      <xdr:colOff>152400</xdr:colOff>
      <xdr:row>43</xdr:row>
      <xdr:rowOff>143510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4756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159596</xdr:rowOff>
    </xdr:from>
    <xdr:to>
      <xdr:col>77</xdr:col>
      <xdr:colOff>95250</xdr:colOff>
      <xdr:row>43</xdr:row>
      <xdr:rowOff>89746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74523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4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28363</xdr:rowOff>
    </xdr:from>
    <xdr:to>
      <xdr:col>73</xdr:col>
      <xdr:colOff>44450</xdr:colOff>
      <xdr:row>43</xdr:row>
      <xdr:rowOff>129963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114740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52494</xdr:rowOff>
    </xdr:from>
    <xdr:to>
      <xdr:col>64</xdr:col>
      <xdr:colOff>152400</xdr:colOff>
      <xdr:row>43</xdr:row>
      <xdr:rowOff>154094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138871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将来負担の状況について、令和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防災無線機能強化工事及びひえづこども園の増築工事</a:t>
          </a:r>
          <a:r>
            <a:rPr kumimoji="1" lang="ja-JP" altLang="ja-JP" sz="1100">
              <a:solidFill>
                <a:schemeClr val="dk1"/>
              </a:solidFill>
              <a:effectLst/>
              <a:latin typeface="+mn-lt"/>
              <a:ea typeface="+mn-ea"/>
              <a:cs typeface="+mn-cs"/>
            </a:rPr>
            <a:t>に伴う地方債発行等により将来負担比率が</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も海浜運動公園再整備事業やその他の地方創生推進関係の事業の実施により地方債発行が</a:t>
          </a:r>
          <a:r>
            <a:rPr kumimoji="1" lang="ja-JP" altLang="ja-JP" sz="1100">
              <a:solidFill>
                <a:schemeClr val="dk1"/>
              </a:solidFill>
              <a:effectLst/>
              <a:latin typeface="+mn-lt"/>
              <a:ea typeface="+mn-ea"/>
              <a:cs typeface="+mn-cs"/>
            </a:rPr>
            <a:t>増える見込みであるが、償還が終わる地方債もあるため、計画的な基金への積立等による基金残高の確保に努め、数値の上昇抑制に取り組む。</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102277</xdr:rowOff>
    </xdr:from>
    <xdr:to>
      <xdr:col>81</xdr:col>
      <xdr:colOff>95250</xdr:colOff>
      <xdr:row>14</xdr:row>
      <xdr:rowOff>32427</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3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74354</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30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167428</xdr:rowOff>
    </xdr:from>
    <xdr:to>
      <xdr:col>73</xdr:col>
      <xdr:colOff>44450</xdr:colOff>
      <xdr:row>14</xdr:row>
      <xdr:rowOff>97578</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5240000" y="239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82355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48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3,616
3,585
4.20
3,222,903
3,089,500
129,739
1,805,567
3,063,501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年度は、前年度比で</a:t>
          </a:r>
          <a:r>
            <a:rPr kumimoji="1" lang="en-US" altLang="ja-JP" sz="1100">
              <a:solidFill>
                <a:schemeClr val="tx1"/>
              </a:solidFill>
              <a:effectLst/>
              <a:latin typeface="+mn-lt"/>
              <a:ea typeface="+mn-ea"/>
              <a:cs typeface="+mn-cs"/>
            </a:rPr>
            <a:t>4.3</a:t>
          </a:r>
          <a:r>
            <a:rPr kumimoji="1" lang="ja-JP" altLang="ja-JP" sz="1100">
              <a:solidFill>
                <a:schemeClr val="tx1"/>
              </a:solidFill>
              <a:effectLst/>
              <a:latin typeface="+mn-lt"/>
              <a:ea typeface="+mn-ea"/>
              <a:cs typeface="+mn-cs"/>
            </a:rPr>
            <a:t>ポイント上昇しており、</a:t>
          </a:r>
          <a:r>
            <a:rPr kumimoji="1" lang="ja-JP" altLang="en-US" sz="1100">
              <a:solidFill>
                <a:schemeClr val="tx1"/>
              </a:solidFill>
              <a:effectLst/>
              <a:latin typeface="+mn-lt"/>
              <a:ea typeface="+mn-ea"/>
              <a:cs typeface="+mn-cs"/>
            </a:rPr>
            <a:t>類似団体と比較しても</a:t>
          </a:r>
          <a:r>
            <a:rPr kumimoji="1" lang="ja-JP" altLang="ja-JP" sz="1100">
              <a:solidFill>
                <a:schemeClr val="tx1"/>
              </a:solidFill>
              <a:effectLst/>
              <a:latin typeface="+mn-lt"/>
              <a:ea typeface="+mn-ea"/>
              <a:cs typeface="+mn-cs"/>
            </a:rPr>
            <a:t>高い数値となっている。これは、人勧に伴う給与上昇及び会計年度任用職員にも人勧に伴う給与遡及を行ったことが影響している</a:t>
          </a:r>
          <a:r>
            <a:rPr kumimoji="1" lang="ja-JP" altLang="en-US" sz="1100">
              <a:solidFill>
                <a:schemeClr val="tx1"/>
              </a:solidFill>
              <a:effectLst/>
              <a:latin typeface="+mn-lt"/>
              <a:ea typeface="+mn-ea"/>
              <a:cs typeface="+mn-cs"/>
            </a:rPr>
            <a:t>ほか、近年人口増となっているためこども園や小学校、児童館、教育委員会等において業務が増大しており、会計年度任用職員の雇用が年々増加していることも影響している。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今後も増加傾向となる見込みであるが、</a:t>
          </a:r>
          <a:r>
            <a:rPr kumimoji="1" lang="ja-JP" altLang="ja-JP" sz="1100">
              <a:solidFill>
                <a:schemeClr val="tx1"/>
              </a:solidFill>
              <a:effectLst/>
              <a:latin typeface="+mn-lt"/>
              <a:ea typeface="+mn-ea"/>
              <a:cs typeface="+mn-cs"/>
            </a:rPr>
            <a:t>抑制方法の検討に努める。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38</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254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130810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30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107950</xdr:rowOff>
    </xdr:from>
    <xdr:to>
      <xdr:col>15</xdr:col>
      <xdr:colOff>98425</xdr:colOff>
      <xdr:row>36</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801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107950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015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121920</xdr:rowOff>
    </xdr:from>
    <xdr:to>
      <xdr:col>24</xdr:col>
      <xdr:colOff>76200</xdr:colOff>
      <xdr:row>38</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93997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80010</xdr:rowOff>
    </xdr:from>
    <xdr:to>
      <xdr:col>15</xdr:col>
      <xdr:colOff>149225</xdr:colOff>
      <xdr:row>37</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166387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57150</xdr:rowOff>
    </xdr:from>
    <xdr:to>
      <xdr:col>11</xdr:col>
      <xdr:colOff>60325</xdr:colOff>
      <xdr:row>36</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年度も物価高騰</a:t>
          </a:r>
          <a:r>
            <a:rPr kumimoji="1" lang="ja-JP" altLang="en-US" sz="1100">
              <a:solidFill>
                <a:schemeClr val="tx1"/>
              </a:solidFill>
              <a:effectLst/>
              <a:latin typeface="+mn-lt"/>
              <a:ea typeface="+mn-ea"/>
              <a:cs typeface="+mn-cs"/>
            </a:rPr>
            <a:t>や人件費の増により</a:t>
          </a:r>
          <a:r>
            <a:rPr kumimoji="1" lang="ja-JP" altLang="ja-JP" sz="1100">
              <a:solidFill>
                <a:schemeClr val="tx1"/>
              </a:solidFill>
              <a:effectLst/>
              <a:latin typeface="+mn-lt"/>
              <a:ea typeface="+mn-ea"/>
              <a:cs typeface="+mn-cs"/>
            </a:rPr>
            <a:t>委託料</a:t>
          </a:r>
          <a:r>
            <a:rPr kumimoji="1" lang="ja-JP" altLang="en-US" sz="1100">
              <a:solidFill>
                <a:schemeClr val="tx1"/>
              </a:solidFill>
              <a:effectLst/>
              <a:latin typeface="+mn-lt"/>
              <a:ea typeface="+mn-ea"/>
              <a:cs typeface="+mn-cs"/>
            </a:rPr>
            <a:t>や物件費があったものの光熱水費で国の補助があるなど、大きく上昇することはなく</a:t>
          </a:r>
          <a:r>
            <a:rPr kumimoji="1" lang="ja-JP" altLang="ja-JP" sz="1100">
              <a:solidFill>
                <a:schemeClr val="tx1"/>
              </a:solidFill>
              <a:effectLst/>
              <a:latin typeface="+mn-lt"/>
              <a:ea typeface="+mn-ea"/>
              <a:cs typeface="+mn-cs"/>
            </a:rPr>
            <a:t>、前年度比</a:t>
          </a:r>
          <a:r>
            <a:rPr kumimoji="1" lang="en-US" altLang="ja-JP" sz="1100">
              <a:solidFill>
                <a:schemeClr val="tx1"/>
              </a:solidFill>
              <a:effectLst/>
              <a:latin typeface="+mn-lt"/>
              <a:ea typeface="+mn-ea"/>
              <a:cs typeface="+mn-cs"/>
            </a:rPr>
            <a:t>0.4</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今後も物価高騰の影響がみられるため、上昇傾向となると考えられるが、</a:t>
          </a:r>
          <a:r>
            <a:rPr kumimoji="1" lang="ja-JP" altLang="en-US" sz="1100">
              <a:solidFill>
                <a:schemeClr val="tx1"/>
              </a:solidFill>
              <a:effectLst/>
              <a:latin typeface="+mn-lt"/>
              <a:ea typeface="+mn-ea"/>
              <a:cs typeface="+mn-cs"/>
            </a:rPr>
            <a:t>特にシステムに関する保守委託料に関してはガバメントクラウドによる大幅増が見込まれる。システム等の必要性を再度検討し、</a:t>
          </a:r>
          <a:r>
            <a:rPr kumimoji="1" lang="ja-JP" altLang="ja-JP" sz="1100">
              <a:solidFill>
                <a:schemeClr val="tx1"/>
              </a:solidFill>
              <a:effectLst/>
              <a:latin typeface="+mn-lt"/>
              <a:ea typeface="+mn-ea"/>
              <a:cs typeface="+mn-cs"/>
            </a:rPr>
            <a:t>物件費の抑制に努め、適正な歳出管理を行っていく。</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145288</xdr:rowOff>
    </xdr:from>
    <xdr:to>
      <xdr:col>82</xdr:col>
      <xdr:colOff>107950</xdr:colOff>
      <xdr:row>16</xdr:row>
      <xdr:rowOff>163576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884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163576</xdr:rowOff>
    </xdr:from>
    <xdr:to>
      <xdr:col>78</xdr:col>
      <xdr:colOff>69850</xdr:colOff>
      <xdr:row>17</xdr:row>
      <xdr:rowOff>14986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067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17</xdr:row>
      <xdr:rowOff>14986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02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16</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02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94488</xdr:rowOff>
    </xdr:from>
    <xdr:to>
      <xdr:col>82</xdr:col>
      <xdr:colOff>158750</xdr:colOff>
      <xdr:row>17</xdr:row>
      <xdr:rowOff>24638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111015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8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112776</xdr:rowOff>
    </xdr:from>
    <xdr:to>
      <xdr:col>78</xdr:col>
      <xdr:colOff>120650</xdr:colOff>
      <xdr:row>17</xdr:row>
      <xdr:rowOff>42926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53103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2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108204</xdr:rowOff>
    </xdr:from>
    <xdr:to>
      <xdr:col>69</xdr:col>
      <xdr:colOff>142875</xdr:colOff>
      <xdr:row>17</xdr:row>
      <xdr:rowOff>38354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23131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112776</xdr:rowOff>
    </xdr:from>
    <xdr:to>
      <xdr:col>65</xdr:col>
      <xdr:colOff>53975</xdr:colOff>
      <xdr:row>17</xdr:row>
      <xdr:rowOff>42926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53103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年度は扶助費全体では前年度比</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ポイント上昇した。</a:t>
          </a:r>
          <a:r>
            <a:rPr kumimoji="1" lang="ja-JP" altLang="en-US" sz="1100">
              <a:solidFill>
                <a:schemeClr val="tx1"/>
              </a:solidFill>
              <a:effectLst/>
              <a:latin typeface="+mn-lt"/>
              <a:ea typeface="+mn-ea"/>
              <a:cs typeface="+mn-cs"/>
            </a:rPr>
            <a:t>特別な扶助はなかったものの、</a:t>
          </a:r>
          <a:r>
            <a:rPr kumimoji="1" lang="ja-JP" altLang="ja-JP" sz="1100">
              <a:solidFill>
                <a:schemeClr val="tx1"/>
              </a:solidFill>
              <a:effectLst/>
              <a:latin typeface="+mn-lt"/>
              <a:ea typeface="+mn-ea"/>
              <a:cs typeface="+mn-cs"/>
            </a:rPr>
            <a:t>障がい者自立支援給付費や</a:t>
          </a:r>
          <a:r>
            <a:rPr kumimoji="1" lang="ja-JP" altLang="en-US" sz="1100">
              <a:solidFill>
                <a:schemeClr val="tx1"/>
              </a:solidFill>
              <a:effectLst/>
              <a:latin typeface="+mn-lt"/>
              <a:ea typeface="+mn-ea"/>
              <a:cs typeface="+mn-cs"/>
            </a:rPr>
            <a:t>児童手当給付</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特定教育・保育施設等給付が年々増加していることから、横ばいとなっている</a:t>
          </a:r>
          <a:r>
            <a:rPr kumimoji="1" lang="ja-JP" altLang="ja-JP" sz="1100">
              <a:solidFill>
                <a:schemeClr val="tx1"/>
              </a:solidFill>
              <a:effectLst/>
              <a:latin typeface="+mn-lt"/>
              <a:ea typeface="+mn-ea"/>
              <a:cs typeface="+mn-cs"/>
            </a:rPr>
            <a:t>。</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057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58</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771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771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57</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078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年度のその他に係る経常収支比率は</a:t>
          </a:r>
          <a:r>
            <a:rPr kumimoji="1" lang="ja-JP" altLang="en-US" sz="1100">
              <a:solidFill>
                <a:schemeClr val="tx1"/>
              </a:solidFill>
              <a:effectLst/>
              <a:latin typeface="+mn-lt"/>
              <a:ea typeface="+mn-ea"/>
              <a:cs typeface="+mn-cs"/>
            </a:rPr>
            <a:t>横ばいとなった</a:t>
          </a:r>
          <a:r>
            <a:rPr kumimoji="1" lang="ja-JP" altLang="ja-JP" sz="1100">
              <a:solidFill>
                <a:schemeClr val="tx1"/>
              </a:solidFill>
              <a:effectLst/>
              <a:latin typeface="+mn-lt"/>
              <a:ea typeface="+mn-ea"/>
              <a:cs typeface="+mn-cs"/>
            </a:rPr>
            <a:t>。全国平均、県平均を下回っているが、</a:t>
          </a:r>
          <a:r>
            <a:rPr kumimoji="1" lang="ja-JP" altLang="en-US" sz="1100">
              <a:solidFill>
                <a:schemeClr val="tx1"/>
              </a:solidFill>
              <a:effectLst/>
              <a:latin typeface="+mn-lt"/>
              <a:ea typeface="+mn-ea"/>
              <a:cs typeface="+mn-cs"/>
            </a:rPr>
            <a:t>特に</a:t>
          </a:r>
          <a:r>
            <a:rPr kumimoji="1" lang="ja-JP" altLang="ja-JP" sz="1100">
              <a:solidFill>
                <a:schemeClr val="tx1"/>
              </a:solidFill>
              <a:effectLst/>
              <a:latin typeface="+mn-lt"/>
              <a:ea typeface="+mn-ea"/>
              <a:cs typeface="+mn-cs"/>
            </a:rPr>
            <a:t>特別会計への繰出金の状況により変動する。今後も特別会計</a:t>
          </a:r>
          <a:r>
            <a:rPr kumimoji="1" lang="ja-JP" altLang="en-US" sz="1100">
              <a:solidFill>
                <a:schemeClr val="tx1"/>
              </a:solidFill>
              <a:effectLst/>
              <a:latin typeface="+mn-lt"/>
              <a:ea typeface="+mn-ea"/>
              <a:cs typeface="+mn-cs"/>
            </a:rPr>
            <a:t>は増加傾向となるため、さらに</a:t>
          </a:r>
          <a:r>
            <a:rPr kumimoji="1" lang="ja-JP" altLang="ja-JP" sz="1100">
              <a:solidFill>
                <a:schemeClr val="tx1"/>
              </a:solidFill>
              <a:effectLst/>
              <a:latin typeface="+mn-lt"/>
              <a:ea typeface="+mn-ea"/>
              <a:cs typeface="+mn-cs"/>
            </a:rPr>
            <a:t>動向</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注視しながら適正な支出に努める。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131572</xdr:rowOff>
    </xdr:from>
    <xdr:to>
      <xdr:col>82</xdr:col>
      <xdr:colOff>107950</xdr:colOff>
      <xdr:row>56</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732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131572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596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30988</xdr:rowOff>
    </xdr:from>
    <xdr:to>
      <xdr:col>73</xdr:col>
      <xdr:colOff>180975</xdr:colOff>
      <xdr:row>56</xdr:row>
      <xdr:rowOff>58420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632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30988</xdr:rowOff>
    </xdr:from>
    <xdr:to>
      <xdr:col>69</xdr:col>
      <xdr:colOff>92075</xdr:colOff>
      <xdr:row>57</xdr:row>
      <xdr:rowOff>33274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63218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80772</xdr:rowOff>
    </xdr:from>
    <xdr:to>
      <xdr:col>82</xdr:col>
      <xdr:colOff>158750</xdr:colOff>
      <xdr:row>57</xdr:row>
      <xdr:rowOff>10922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97299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2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80772</xdr:rowOff>
    </xdr:from>
    <xdr:to>
      <xdr:col>78</xdr:col>
      <xdr:colOff>120650</xdr:colOff>
      <xdr:row>57</xdr:row>
      <xdr:rowOff>10922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21099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5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151638</xdr:rowOff>
    </xdr:from>
    <xdr:to>
      <xdr:col>69</xdr:col>
      <xdr:colOff>142875</xdr:colOff>
      <xdr:row>56</xdr:row>
      <xdr:rowOff>81788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91965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年度は対前年度比で</a:t>
          </a:r>
          <a:r>
            <a:rPr kumimoji="1" lang="en-US" altLang="ja-JP" sz="1100">
              <a:solidFill>
                <a:schemeClr val="tx1"/>
              </a:solidFill>
              <a:effectLst/>
              <a:latin typeface="+mn-lt"/>
              <a:ea typeface="+mn-ea"/>
              <a:cs typeface="+mn-cs"/>
            </a:rPr>
            <a:t>1.5</a:t>
          </a:r>
          <a:r>
            <a:rPr kumimoji="1" lang="ja-JP" altLang="ja-JP" sz="1100">
              <a:solidFill>
                <a:schemeClr val="tx1"/>
              </a:solidFill>
              <a:effectLst/>
              <a:latin typeface="+mn-lt"/>
              <a:ea typeface="+mn-ea"/>
              <a:cs typeface="+mn-cs"/>
            </a:rPr>
            <a:t>ポイント下がり、全国平均</a:t>
          </a:r>
          <a:r>
            <a:rPr kumimoji="1" lang="ja-JP" altLang="en-US" sz="1100">
              <a:solidFill>
                <a:schemeClr val="tx1"/>
              </a:solidFill>
              <a:effectLst/>
              <a:latin typeface="+mn-lt"/>
              <a:ea typeface="+mn-ea"/>
              <a:cs typeface="+mn-cs"/>
            </a:rPr>
            <a:t>より低い状況</a:t>
          </a:r>
          <a:r>
            <a:rPr kumimoji="1" lang="ja-JP" altLang="ja-JP" sz="1100">
              <a:solidFill>
                <a:schemeClr val="tx1"/>
              </a:solidFill>
              <a:effectLst/>
              <a:latin typeface="+mn-lt"/>
              <a:ea typeface="+mn-ea"/>
              <a:cs typeface="+mn-cs"/>
            </a:rPr>
            <a:t>となっている。補助費等については鳥取県西部広域行政管理組合</a:t>
          </a:r>
          <a:r>
            <a:rPr kumimoji="1" lang="ja-JP" altLang="en-US" sz="1100">
              <a:solidFill>
                <a:schemeClr val="tx1"/>
              </a:solidFill>
              <a:effectLst/>
              <a:latin typeface="+mn-lt"/>
              <a:ea typeface="+mn-ea"/>
              <a:cs typeface="+mn-cs"/>
            </a:rPr>
            <a:t>等の</a:t>
          </a:r>
          <a:r>
            <a:rPr kumimoji="1" lang="ja-JP" altLang="ja-JP" sz="1100">
              <a:solidFill>
                <a:schemeClr val="tx1"/>
              </a:solidFill>
              <a:effectLst/>
              <a:latin typeface="+mn-lt"/>
              <a:ea typeface="+mn-ea"/>
              <a:cs typeface="+mn-cs"/>
            </a:rPr>
            <a:t>一部事務組合</a:t>
          </a:r>
          <a:r>
            <a:rPr kumimoji="1" lang="ja-JP" altLang="en-US" sz="1100">
              <a:solidFill>
                <a:schemeClr val="tx1"/>
              </a:solidFill>
              <a:effectLst/>
              <a:latin typeface="+mn-lt"/>
              <a:ea typeface="+mn-ea"/>
              <a:cs typeface="+mn-cs"/>
            </a:rPr>
            <a:t>や他団体</a:t>
          </a:r>
          <a:r>
            <a:rPr kumimoji="1" lang="ja-JP" altLang="ja-JP" sz="1100">
              <a:solidFill>
                <a:schemeClr val="tx1"/>
              </a:solidFill>
              <a:effectLst/>
              <a:latin typeface="+mn-lt"/>
              <a:ea typeface="+mn-ea"/>
              <a:cs typeface="+mn-cs"/>
            </a:rPr>
            <a:t>への負担金が占める割合が多く、経常的に高くなってしまっている面がある。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今後は経常的になっている補助金等を定期的に見直し、歳出の抑制に努めていく</a:t>
          </a:r>
          <a:r>
            <a:rPr kumimoji="1" lang="ja-JP" altLang="en-US" sz="1100">
              <a:solidFill>
                <a:schemeClr val="tx1"/>
              </a:solidFill>
              <a:effectLst/>
              <a:latin typeface="+mn-lt"/>
              <a:ea typeface="+mn-ea"/>
              <a:cs typeface="+mn-cs"/>
            </a:rPr>
            <a:t>とともに、他団体でも抑制していただけるように各事業課で交付要綱や負担軽減を図るような交渉を行う。</a:t>
          </a:r>
          <a:endParaRPr kumimoji="1" lang="en-US" altLang="ja-JP" sz="1100">
            <a:solidFill>
              <a:schemeClr val="tx1"/>
            </a:solidFill>
            <a:effectLst/>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36</xdr:row>
      <xdr:rowOff>49276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528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85852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214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99568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306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年度の公債費については、前年度比で</a:t>
          </a:r>
          <a:r>
            <a:rPr kumimoji="1" lang="en-US" altLang="ja-JP" sz="1100">
              <a:solidFill>
                <a:schemeClr val="tx1"/>
              </a:solidFill>
              <a:effectLst/>
              <a:latin typeface="+mn-lt"/>
              <a:ea typeface="+mn-ea"/>
              <a:cs typeface="+mn-cs"/>
            </a:rPr>
            <a:t>0.7</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となって</a:t>
          </a:r>
          <a:r>
            <a:rPr kumimoji="1" lang="ja-JP" altLang="en-US" sz="1100">
              <a:solidFill>
                <a:schemeClr val="tx1"/>
              </a:solidFill>
              <a:effectLst/>
              <a:latin typeface="+mn-lt"/>
              <a:ea typeface="+mn-ea"/>
              <a:cs typeface="+mn-cs"/>
            </a:rPr>
            <a:t>おり</a:t>
          </a:r>
          <a:r>
            <a:rPr kumimoji="1" lang="ja-JP" altLang="ja-JP" sz="1100">
              <a:solidFill>
                <a:schemeClr val="tx1"/>
              </a:solidFill>
              <a:effectLst/>
              <a:latin typeface="+mn-lt"/>
              <a:ea typeface="+mn-ea"/>
              <a:cs typeface="+mn-cs"/>
            </a:rPr>
            <a:t>、全国平均、県平均よりも低い数値で推移している。</a:t>
          </a:r>
          <a:r>
            <a:rPr kumimoji="1" lang="ja-JP" altLang="en-US" sz="1100">
              <a:solidFill>
                <a:schemeClr val="tx1"/>
              </a:solidFill>
              <a:effectLst/>
              <a:latin typeface="+mn-lt"/>
              <a:ea typeface="+mn-ea"/>
              <a:cs typeface="+mn-cs"/>
            </a:rPr>
            <a:t>しかし、</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a:t>
          </a:r>
          <a:r>
            <a:rPr kumimoji="1" lang="ja-JP" altLang="en-US" sz="1100">
              <a:solidFill>
                <a:schemeClr val="tx1"/>
              </a:solidFill>
              <a:effectLst/>
              <a:latin typeface="+mn-lt"/>
              <a:ea typeface="+mn-ea"/>
              <a:cs typeface="+mn-cs"/>
            </a:rPr>
            <a:t>以降に</a:t>
          </a:r>
          <a:r>
            <a:rPr kumimoji="1" lang="ja-JP" altLang="ja-JP" sz="1100">
              <a:solidFill>
                <a:schemeClr val="tx1"/>
              </a:solidFill>
              <a:effectLst/>
              <a:latin typeface="+mn-lt"/>
              <a:ea typeface="+mn-ea"/>
              <a:cs typeface="+mn-cs"/>
            </a:rPr>
            <a:t>新規の地方債</a:t>
          </a:r>
          <a:r>
            <a:rPr kumimoji="1" lang="ja-JP" altLang="en-US" sz="1100">
              <a:solidFill>
                <a:schemeClr val="tx1"/>
              </a:solidFill>
              <a:effectLst/>
              <a:latin typeface="+mn-lt"/>
              <a:ea typeface="+mn-ea"/>
              <a:cs typeface="+mn-cs"/>
            </a:rPr>
            <a:t>発行</a:t>
          </a:r>
          <a:r>
            <a:rPr kumimoji="1" lang="ja-JP" altLang="ja-JP" sz="1100">
              <a:solidFill>
                <a:schemeClr val="tx1"/>
              </a:solidFill>
              <a:effectLst/>
              <a:latin typeface="+mn-lt"/>
              <a:ea typeface="+mn-ea"/>
              <a:cs typeface="+mn-cs"/>
            </a:rPr>
            <a:t>を</a:t>
          </a:r>
          <a:r>
            <a:rPr kumimoji="1" lang="ja-JP" altLang="en-US" sz="1100">
              <a:solidFill>
                <a:schemeClr val="tx1"/>
              </a:solidFill>
              <a:effectLst/>
              <a:latin typeface="+mn-lt"/>
              <a:ea typeface="+mn-ea"/>
              <a:cs typeface="+mn-cs"/>
            </a:rPr>
            <a:t>多数</a:t>
          </a:r>
          <a:r>
            <a:rPr kumimoji="1" lang="ja-JP" altLang="ja-JP" sz="1100">
              <a:solidFill>
                <a:schemeClr val="tx1"/>
              </a:solidFill>
              <a:effectLst/>
              <a:latin typeface="+mn-lt"/>
              <a:ea typeface="+mn-ea"/>
              <a:cs typeface="+mn-cs"/>
            </a:rPr>
            <a:t>行っており、令和</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年度以降</a:t>
          </a:r>
          <a:r>
            <a:rPr kumimoji="1" lang="ja-JP" altLang="en-US" sz="1100">
              <a:solidFill>
                <a:schemeClr val="tx1"/>
              </a:solidFill>
              <a:effectLst/>
              <a:latin typeface="+mn-lt"/>
              <a:ea typeface="+mn-ea"/>
              <a:cs typeface="+mn-cs"/>
            </a:rPr>
            <a:t>は据え置き期間が終わり、</a:t>
          </a:r>
          <a:r>
            <a:rPr kumimoji="1" lang="ja-JP" altLang="ja-JP" sz="1100">
              <a:solidFill>
                <a:schemeClr val="tx1"/>
              </a:solidFill>
              <a:effectLst/>
              <a:latin typeface="+mn-lt"/>
              <a:ea typeface="+mn-ea"/>
              <a:cs typeface="+mn-cs"/>
            </a:rPr>
            <a:t>償還開始による公債費の増が見込まれる</a:t>
          </a:r>
          <a:r>
            <a:rPr kumimoji="1" lang="ja-JP" altLang="en-US" sz="1100">
              <a:solidFill>
                <a:schemeClr val="tx1"/>
              </a:solidFill>
              <a:effectLst/>
              <a:latin typeface="+mn-lt"/>
              <a:ea typeface="+mn-ea"/>
              <a:cs typeface="+mn-cs"/>
            </a:rPr>
            <a:t>。今後も多くの</a:t>
          </a:r>
          <a:r>
            <a:rPr kumimoji="1" lang="ja-JP" altLang="ja-JP" sz="1100">
              <a:solidFill>
                <a:schemeClr val="tx1"/>
              </a:solidFill>
              <a:effectLst/>
              <a:latin typeface="+mn-lt"/>
              <a:ea typeface="+mn-ea"/>
              <a:cs typeface="+mn-cs"/>
            </a:rPr>
            <a:t>起債発行</a:t>
          </a:r>
          <a:r>
            <a:rPr kumimoji="1" lang="ja-JP" altLang="en-US" sz="1100">
              <a:solidFill>
                <a:schemeClr val="tx1"/>
              </a:solidFill>
              <a:effectLst/>
              <a:latin typeface="+mn-lt"/>
              <a:ea typeface="+mn-ea"/>
              <a:cs typeface="+mn-cs"/>
            </a:rPr>
            <a:t>が見込まれるが、</a:t>
          </a:r>
          <a:r>
            <a:rPr kumimoji="1" lang="ja-JP" altLang="ja-JP" sz="1100">
              <a:solidFill>
                <a:schemeClr val="tx1"/>
              </a:solidFill>
              <a:effectLst/>
              <a:latin typeface="+mn-lt"/>
              <a:ea typeface="+mn-ea"/>
              <a:cs typeface="+mn-cs"/>
            </a:rPr>
            <a:t>計画的に行うことに努め公債費の上昇抑制を図る。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352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58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8889</xdr:rowOff>
    </xdr:from>
    <xdr:to>
      <xdr:col>15</xdr:col>
      <xdr:colOff>98425</xdr:colOff>
      <xdr:row>76</xdr:row>
      <xdr:rowOff>27939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390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390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129540</xdr:rowOff>
    </xdr:from>
    <xdr:to>
      <xdr:col>11</xdr:col>
      <xdr:colOff>60325</xdr:colOff>
      <xdr:row>76</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69867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年度は、前年度比で</a:t>
          </a:r>
          <a:r>
            <a:rPr kumimoji="1" lang="en-US" altLang="ja-JP" sz="1100">
              <a:solidFill>
                <a:schemeClr val="tx1"/>
              </a:solidFill>
              <a:effectLst/>
              <a:latin typeface="+mn-lt"/>
              <a:ea typeface="+mn-ea"/>
              <a:cs typeface="+mn-cs"/>
            </a:rPr>
            <a:t>2.5</a:t>
          </a:r>
          <a:r>
            <a:rPr kumimoji="1" lang="ja-JP" altLang="ja-JP" sz="1100">
              <a:solidFill>
                <a:schemeClr val="tx1"/>
              </a:solidFill>
              <a:effectLst/>
              <a:latin typeface="+mn-lt"/>
              <a:ea typeface="+mn-ea"/>
              <a:cs typeface="+mn-cs"/>
            </a:rPr>
            <a:t>ポイント上がって</a:t>
          </a:r>
          <a:r>
            <a:rPr kumimoji="1" lang="ja-JP" altLang="en-US" sz="1100">
              <a:solidFill>
                <a:schemeClr val="tx1"/>
              </a:solidFill>
              <a:effectLst/>
              <a:latin typeface="+mn-lt"/>
              <a:ea typeface="+mn-ea"/>
              <a:cs typeface="+mn-cs"/>
            </a:rPr>
            <a:t>おり</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ほぼ類似団体の平均と同じくらいまで増加している。</a:t>
          </a:r>
          <a:r>
            <a:rPr kumimoji="1" lang="ja-JP" altLang="ja-JP" sz="1100">
              <a:solidFill>
                <a:schemeClr val="tx1"/>
              </a:solidFill>
              <a:effectLst/>
              <a:latin typeface="+mn-lt"/>
              <a:ea typeface="+mn-ea"/>
              <a:cs typeface="+mn-cs"/>
            </a:rPr>
            <a:t>本村は行政規模が小さく、年度ごとに数値が変動しやすい。物価高騰</a:t>
          </a:r>
          <a:r>
            <a:rPr kumimoji="1" lang="ja-JP" altLang="en-US" sz="1100">
              <a:solidFill>
                <a:schemeClr val="tx1"/>
              </a:solidFill>
              <a:effectLst/>
              <a:latin typeface="+mn-lt"/>
              <a:ea typeface="+mn-ea"/>
              <a:cs typeface="+mn-cs"/>
            </a:rPr>
            <a:t>やシステム関係委</a:t>
          </a:r>
          <a:r>
            <a:rPr kumimoji="1" lang="ja-JP" altLang="ja-JP" sz="1100">
              <a:solidFill>
                <a:schemeClr val="tx1"/>
              </a:solidFill>
              <a:effectLst/>
              <a:latin typeface="+mn-lt"/>
              <a:ea typeface="+mn-ea"/>
              <a:cs typeface="+mn-cs"/>
            </a:rPr>
            <a:t>による</a:t>
          </a:r>
          <a:r>
            <a:rPr kumimoji="1" lang="ja-JP" altLang="en-US" sz="1100">
              <a:solidFill>
                <a:schemeClr val="tx1"/>
              </a:solidFill>
              <a:effectLst/>
              <a:latin typeface="+mn-lt"/>
              <a:ea typeface="+mn-ea"/>
              <a:cs typeface="+mn-cs"/>
            </a:rPr>
            <a:t>委託費や物件費などの</a:t>
          </a:r>
          <a:r>
            <a:rPr kumimoji="1" lang="ja-JP" altLang="ja-JP" sz="1100">
              <a:solidFill>
                <a:schemeClr val="tx1"/>
              </a:solidFill>
              <a:effectLst/>
              <a:latin typeface="+mn-lt"/>
              <a:ea typeface="+mn-ea"/>
              <a:cs typeface="+mn-cs"/>
            </a:rPr>
            <a:t>需用費の増や人件費の増の影響を受け、経常経費が上昇傾向にあ</a:t>
          </a:r>
          <a:r>
            <a:rPr kumimoji="1" lang="ja-JP" altLang="en-US" sz="1100">
              <a:solidFill>
                <a:schemeClr val="tx1"/>
              </a:solidFill>
              <a:effectLst/>
              <a:latin typeface="+mn-lt"/>
              <a:ea typeface="+mn-ea"/>
              <a:cs typeface="+mn-cs"/>
            </a:rPr>
            <a:t>り</a:t>
          </a:r>
          <a:r>
            <a:rPr kumimoji="1" lang="ja-JP" altLang="ja-JP" sz="1100">
              <a:solidFill>
                <a:schemeClr val="tx1"/>
              </a:solidFill>
              <a:effectLst/>
              <a:latin typeface="+mn-lt"/>
              <a:ea typeface="+mn-ea"/>
              <a:cs typeface="+mn-cs"/>
            </a:rPr>
            <a:t>今後も</a:t>
          </a:r>
          <a:r>
            <a:rPr kumimoji="1" lang="ja-JP" altLang="en-US" sz="1100">
              <a:solidFill>
                <a:schemeClr val="tx1"/>
              </a:solidFill>
              <a:effectLst/>
              <a:latin typeface="+mn-lt"/>
              <a:ea typeface="+mn-ea"/>
              <a:cs typeface="+mn-cs"/>
            </a:rPr>
            <a:t>増加する見込みであるため、注視しながら</a:t>
          </a:r>
          <a:r>
            <a:rPr kumimoji="1" lang="ja-JP" altLang="ja-JP" sz="1100">
              <a:solidFill>
                <a:schemeClr val="tx1"/>
              </a:solidFill>
              <a:effectLst/>
              <a:latin typeface="+mn-lt"/>
              <a:ea typeface="+mn-ea"/>
              <a:cs typeface="+mn-cs"/>
            </a:rPr>
            <a:t>経常経費の抑制に努めていく。</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76</xdr:row>
      <xdr:rowOff>138430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7338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130810</xdr:rowOff>
    </xdr:from>
    <xdr:to>
      <xdr:col>78</xdr:col>
      <xdr:colOff>69850</xdr:colOff>
      <xdr:row>76</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89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81280</xdr:rowOff>
    </xdr:from>
    <xdr:to>
      <xdr:col>73</xdr:col>
      <xdr:colOff>180975</xdr:colOff>
      <xdr:row>75</xdr:row>
      <xdr:rowOff>130810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400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81280</xdr:rowOff>
    </xdr:from>
    <xdr:to>
      <xdr:col>69</xdr:col>
      <xdr:colOff>92075</xdr:colOff>
      <xdr:row>77</xdr:row>
      <xdr:rowOff>54611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940030"/>
          <a:ext cx="889000" cy="3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104157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104157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80010</xdr:rowOff>
    </xdr:from>
    <xdr:to>
      <xdr:col>74</xdr:col>
      <xdr:colOff>31750</xdr:colOff>
      <xdr:row>76</xdr:row>
      <xdr:rowOff>10161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20337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30480</xdr:rowOff>
    </xdr:from>
    <xdr:to>
      <xdr:col>69</xdr:col>
      <xdr:colOff>142875</xdr:colOff>
      <xdr:row>75</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142257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133681</xdr:rowOff>
    </xdr:from>
    <xdr:to>
      <xdr:col>29</xdr:col>
      <xdr:colOff>127000</xdr:colOff>
      <xdr:row>18</xdr:row>
      <xdr:rowOff>169116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67406"/>
          <a:ext cx="647700" cy="35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169116</xdr:rowOff>
    </xdr:from>
    <xdr:to>
      <xdr:col>26</xdr:col>
      <xdr:colOff>50800</xdr:colOff>
      <xdr:row>19</xdr:row>
      <xdr:rowOff>11154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302841"/>
          <a:ext cx="698500" cy="13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11154</xdr:rowOff>
    </xdr:from>
    <xdr:to>
      <xdr:col>22</xdr:col>
      <xdr:colOff>114300</xdr:colOff>
      <xdr:row>19</xdr:row>
      <xdr:rowOff>17909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16329"/>
          <a:ext cx="698500" cy="6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17909</xdr:rowOff>
    </xdr:from>
    <xdr:to>
      <xdr:col>18</xdr:col>
      <xdr:colOff>177800</xdr:colOff>
      <xdr:row>19</xdr:row>
      <xdr:rowOff>24289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23084"/>
          <a:ext cx="698500" cy="6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82881</xdr:rowOff>
    </xdr:from>
    <xdr:to>
      <xdr:col>29</xdr:col>
      <xdr:colOff>177800</xdr:colOff>
      <xdr:row>19</xdr:row>
      <xdr:rowOff>13031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16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54958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8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118316</xdr:rowOff>
    </xdr:from>
    <xdr:to>
      <xdr:col>26</xdr:col>
      <xdr:colOff>101600</xdr:colOff>
      <xdr:row>19</xdr:row>
      <xdr:rowOff>48466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52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33243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38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131804</xdr:rowOff>
    </xdr:from>
    <xdr:to>
      <xdr:col>22</xdr:col>
      <xdr:colOff>165100</xdr:colOff>
      <xdr:row>19</xdr:row>
      <xdr:rowOff>61954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65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46731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51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138559</xdr:rowOff>
    </xdr:from>
    <xdr:to>
      <xdr:col>19</xdr:col>
      <xdr:colOff>38100</xdr:colOff>
      <xdr:row>19</xdr:row>
      <xdr:rowOff>68709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72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53486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5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144939</xdr:rowOff>
    </xdr:from>
    <xdr:to>
      <xdr:col>15</xdr:col>
      <xdr:colOff>101600</xdr:colOff>
      <xdr:row>19</xdr:row>
      <xdr:rowOff>75089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78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59866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6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46018</xdr:rowOff>
    </xdr:from>
    <xdr:to>
      <xdr:col>29</xdr:col>
      <xdr:colOff>127000</xdr:colOff>
      <xdr:row>36</xdr:row>
      <xdr:rowOff>52491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99268"/>
          <a:ext cx="647700" cy="6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46018</xdr:rowOff>
    </xdr:from>
    <xdr:to>
      <xdr:col>26</xdr:col>
      <xdr:colOff>50800</xdr:colOff>
      <xdr:row>36</xdr:row>
      <xdr:rowOff>61696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99268"/>
          <a:ext cx="698500" cy="15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46441</xdr:rowOff>
    </xdr:from>
    <xdr:to>
      <xdr:col>22</xdr:col>
      <xdr:colOff>114300</xdr:colOff>
      <xdr:row>36</xdr:row>
      <xdr:rowOff>61696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99691"/>
          <a:ext cx="698500" cy="15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45287</xdr:rowOff>
    </xdr:from>
    <xdr:to>
      <xdr:col>18</xdr:col>
      <xdr:colOff>177800</xdr:colOff>
      <xdr:row>36</xdr:row>
      <xdr:rowOff>46441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98537"/>
          <a:ext cx="698500" cy="1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1691</xdr:rowOff>
    </xdr:from>
    <xdr:to>
      <xdr:col>29</xdr:col>
      <xdr:colOff>177800</xdr:colOff>
      <xdr:row>36</xdr:row>
      <xdr:rowOff>103291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54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316668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2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338118</xdr:rowOff>
    </xdr:from>
    <xdr:to>
      <xdr:col>26</xdr:col>
      <xdr:colOff>101600</xdr:colOff>
      <xdr:row>36</xdr:row>
      <xdr:rowOff>96818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48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81595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34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10896</xdr:rowOff>
    </xdr:from>
    <xdr:to>
      <xdr:col>22</xdr:col>
      <xdr:colOff>165100</xdr:colOff>
      <xdr:row>36</xdr:row>
      <xdr:rowOff>112496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64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97273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5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338541</xdr:rowOff>
    </xdr:from>
    <xdr:to>
      <xdr:col>19</xdr:col>
      <xdr:colOff>38100</xdr:colOff>
      <xdr:row>36</xdr:row>
      <xdr:rowOff>97241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48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107418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1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337387</xdr:rowOff>
    </xdr:from>
    <xdr:to>
      <xdr:col>15</xdr:col>
      <xdr:colOff>101600</xdr:colOff>
      <xdr:row>36</xdr:row>
      <xdr:rowOff>96087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47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80864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3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3,616
3,585
4.20
3,222,903
3,089,500
129,739
1,805,567
3,063,501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119153</xdr:rowOff>
    </xdr:from>
    <xdr:to>
      <xdr:col>24</xdr:col>
      <xdr:colOff>63500</xdr:colOff>
      <xdr:row>37</xdr:row>
      <xdr:rowOff>150965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62803"/>
          <a:ext cx="838200" cy="3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150965</xdr:rowOff>
    </xdr:from>
    <xdr:to>
      <xdr:col>19</xdr:col>
      <xdr:colOff>177800</xdr:colOff>
      <xdr:row>37</xdr:row>
      <xdr:rowOff>167873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94615"/>
          <a:ext cx="889000" cy="1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167873</xdr:rowOff>
    </xdr:from>
    <xdr:to>
      <xdr:col>15</xdr:col>
      <xdr:colOff>50800</xdr:colOff>
      <xdr:row>38</xdr:row>
      <xdr:rowOff>4470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11523"/>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4262</xdr:rowOff>
    </xdr:from>
    <xdr:to>
      <xdr:col>10</xdr:col>
      <xdr:colOff>114300</xdr:colOff>
      <xdr:row>38</xdr:row>
      <xdr:rowOff>4470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519362"/>
          <a:ext cx="889000" cy="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68353</xdr:rowOff>
    </xdr:from>
    <xdr:to>
      <xdr:col>24</xdr:col>
      <xdr:colOff>114300</xdr:colOff>
      <xdr:row>37</xdr:row>
      <xdr:rowOff>169952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120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46780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9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100165</xdr:rowOff>
    </xdr:from>
    <xdr:to>
      <xdr:col>20</xdr:col>
      <xdr:colOff>38100</xdr:colOff>
      <xdr:row>38</xdr:row>
      <xdr:rowOff>30314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43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21442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3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117072</xdr:rowOff>
    </xdr:from>
    <xdr:to>
      <xdr:col>15</xdr:col>
      <xdr:colOff>101600</xdr:colOff>
      <xdr:row>38</xdr:row>
      <xdr:rowOff>47222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6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38350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5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125120</xdr:rowOff>
    </xdr:from>
    <xdr:to>
      <xdr:col>10</xdr:col>
      <xdr:colOff>165100</xdr:colOff>
      <xdr:row>38</xdr:row>
      <xdr:rowOff>55270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46397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6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124912</xdr:rowOff>
    </xdr:from>
    <xdr:to>
      <xdr:col>6</xdr:col>
      <xdr:colOff>38100</xdr:colOff>
      <xdr:row>38</xdr:row>
      <xdr:rowOff>55062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6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46189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6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85980</xdr:rowOff>
    </xdr:from>
    <xdr:to>
      <xdr:col>24</xdr:col>
      <xdr:colOff>63500</xdr:colOff>
      <xdr:row>58</xdr:row>
      <xdr:rowOff>92688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30080"/>
          <a:ext cx="838200" cy="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89445</xdr:rowOff>
    </xdr:from>
    <xdr:to>
      <xdr:col>19</xdr:col>
      <xdr:colOff>177800</xdr:colOff>
      <xdr:row>58</xdr:row>
      <xdr:rowOff>92688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10033545"/>
          <a:ext cx="88900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89445</xdr:rowOff>
    </xdr:from>
    <xdr:to>
      <xdr:col>15</xdr:col>
      <xdr:colOff>50800</xdr:colOff>
      <xdr:row>58</xdr:row>
      <xdr:rowOff>89736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33545"/>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87117</xdr:rowOff>
    </xdr:from>
    <xdr:to>
      <xdr:col>10</xdr:col>
      <xdr:colOff>114300</xdr:colOff>
      <xdr:row>58</xdr:row>
      <xdr:rowOff>89736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031217"/>
          <a:ext cx="889000" cy="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35180</xdr:rowOff>
    </xdr:from>
    <xdr:to>
      <xdr:col>24</xdr:col>
      <xdr:colOff>114300</xdr:colOff>
      <xdr:row>58</xdr:row>
      <xdr:rowOff>136780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121557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41888</xdr:rowOff>
    </xdr:from>
    <xdr:to>
      <xdr:col>20</xdr:col>
      <xdr:colOff>38100</xdr:colOff>
      <xdr:row>58</xdr:row>
      <xdr:rowOff>143488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134615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7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38645</xdr:rowOff>
    </xdr:from>
    <xdr:to>
      <xdr:col>15</xdr:col>
      <xdr:colOff>101600</xdr:colOff>
      <xdr:row>58</xdr:row>
      <xdr:rowOff>140245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131372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7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38936</xdr:rowOff>
    </xdr:from>
    <xdr:to>
      <xdr:col>10</xdr:col>
      <xdr:colOff>165100</xdr:colOff>
      <xdr:row>58</xdr:row>
      <xdr:rowOff>140536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8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131663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7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36317</xdr:rowOff>
    </xdr:from>
    <xdr:to>
      <xdr:col>6</xdr:col>
      <xdr:colOff>38100</xdr:colOff>
      <xdr:row>58</xdr:row>
      <xdr:rowOff>137917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8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129044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7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21228</xdr:rowOff>
    </xdr:from>
    <xdr:to>
      <xdr:col>24</xdr:col>
      <xdr:colOff>63500</xdr:colOff>
      <xdr:row>79</xdr:row>
      <xdr:rowOff>36846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65778"/>
          <a:ext cx="8382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21228</xdr:rowOff>
    </xdr:from>
    <xdr:to>
      <xdr:col>19</xdr:col>
      <xdr:colOff>177800</xdr:colOff>
      <xdr:row>79</xdr:row>
      <xdr:rowOff>32468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65778"/>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32468</xdr:rowOff>
    </xdr:from>
    <xdr:to>
      <xdr:col>15</xdr:col>
      <xdr:colOff>50800</xdr:colOff>
      <xdr:row>79</xdr:row>
      <xdr:rowOff>34499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77018"/>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33108</xdr:rowOff>
    </xdr:from>
    <xdr:to>
      <xdr:col>10</xdr:col>
      <xdr:colOff>114300</xdr:colOff>
      <xdr:row>79</xdr:row>
      <xdr:rowOff>34499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77658"/>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157496</xdr:rowOff>
    </xdr:from>
    <xdr:to>
      <xdr:col>24</xdr:col>
      <xdr:colOff>114300</xdr:colOff>
      <xdr:row>79</xdr:row>
      <xdr:rowOff>87646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72423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141878</xdr:rowOff>
    </xdr:from>
    <xdr:to>
      <xdr:col>20</xdr:col>
      <xdr:colOff>38100</xdr:colOff>
      <xdr:row>79</xdr:row>
      <xdr:rowOff>72028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63155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153118</xdr:rowOff>
    </xdr:from>
    <xdr:to>
      <xdr:col>15</xdr:col>
      <xdr:colOff>101600</xdr:colOff>
      <xdr:row>79</xdr:row>
      <xdr:rowOff>83268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74395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155149</xdr:rowOff>
    </xdr:from>
    <xdr:to>
      <xdr:col>10</xdr:col>
      <xdr:colOff>165100</xdr:colOff>
      <xdr:row>79</xdr:row>
      <xdr:rowOff>85299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76426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2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153758</xdr:rowOff>
    </xdr:from>
    <xdr:to>
      <xdr:col>6</xdr:col>
      <xdr:colOff>38100</xdr:colOff>
      <xdr:row>79</xdr:row>
      <xdr:rowOff>83908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75035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47916</xdr:rowOff>
    </xdr:from>
    <xdr:to>
      <xdr:col>24</xdr:col>
      <xdr:colOff>63500</xdr:colOff>
      <xdr:row>94</xdr:row>
      <xdr:rowOff>1687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992766"/>
          <a:ext cx="838200" cy="1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1687</xdr:rowOff>
    </xdr:from>
    <xdr:to>
      <xdr:col>19</xdr:col>
      <xdr:colOff>177800</xdr:colOff>
      <xdr:row>94</xdr:row>
      <xdr:rowOff>115370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17987"/>
          <a:ext cx="889000" cy="1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115370</xdr:rowOff>
    </xdr:from>
    <xdr:to>
      <xdr:col>15</xdr:col>
      <xdr:colOff>50800</xdr:colOff>
      <xdr:row>94</xdr:row>
      <xdr:rowOff>135806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31670"/>
          <a:ext cx="8890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135806</xdr:rowOff>
    </xdr:from>
    <xdr:to>
      <xdr:col>10</xdr:col>
      <xdr:colOff>114300</xdr:colOff>
      <xdr:row>94</xdr:row>
      <xdr:rowOff>141041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52106"/>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168566</xdr:rowOff>
    </xdr:from>
    <xdr:to>
      <xdr:col>24</xdr:col>
      <xdr:colOff>114300</xdr:colOff>
      <xdr:row>93</xdr:row>
      <xdr:rowOff>98716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9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19993</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79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122337</xdr:rowOff>
    </xdr:from>
    <xdr:to>
      <xdr:col>20</xdr:col>
      <xdr:colOff>38100</xdr:colOff>
      <xdr:row>94</xdr:row>
      <xdr:rowOff>52487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6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69014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4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64570</xdr:rowOff>
    </xdr:from>
    <xdr:to>
      <xdr:col>15</xdr:col>
      <xdr:colOff>101600</xdr:colOff>
      <xdr:row>94</xdr:row>
      <xdr:rowOff>166170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11247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5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85006</xdr:rowOff>
    </xdr:from>
    <xdr:to>
      <xdr:col>10</xdr:col>
      <xdr:colOff>165100</xdr:colOff>
      <xdr:row>95</xdr:row>
      <xdr:rowOff>15156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31683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97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90241</xdr:rowOff>
    </xdr:from>
    <xdr:to>
      <xdr:col>6</xdr:col>
      <xdr:colOff>38100</xdr:colOff>
      <xdr:row>95</xdr:row>
      <xdr:rowOff>20391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0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36918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59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133651</xdr:rowOff>
    </xdr:from>
    <xdr:to>
      <xdr:col>55</xdr:col>
      <xdr:colOff>0</xdr:colOff>
      <xdr:row>38</xdr:row>
      <xdr:rowOff>143256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648751"/>
          <a:ext cx="838200" cy="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110403</xdr:rowOff>
    </xdr:from>
    <xdr:to>
      <xdr:col>50</xdr:col>
      <xdr:colOff>114300</xdr:colOff>
      <xdr:row>38</xdr:row>
      <xdr:rowOff>133651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625503"/>
          <a:ext cx="889000" cy="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94165</xdr:rowOff>
    </xdr:from>
    <xdr:to>
      <xdr:col>45</xdr:col>
      <xdr:colOff>177800</xdr:colOff>
      <xdr:row>38</xdr:row>
      <xdr:rowOff>110403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609265"/>
          <a:ext cx="889000" cy="1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23306</xdr:rowOff>
    </xdr:from>
    <xdr:to>
      <xdr:col>41</xdr:col>
      <xdr:colOff>50800</xdr:colOff>
      <xdr:row>38</xdr:row>
      <xdr:rowOff>94165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38406"/>
          <a:ext cx="889000" cy="7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92456</xdr:rowOff>
    </xdr:from>
    <xdr:to>
      <xdr:col>55</xdr:col>
      <xdr:colOff>50800</xdr:colOff>
      <xdr:row>39</xdr:row>
      <xdr:rowOff>22606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60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7383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52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82851</xdr:rowOff>
    </xdr:from>
    <xdr:to>
      <xdr:col>50</xdr:col>
      <xdr:colOff>165100</xdr:colOff>
      <xdr:row>39</xdr:row>
      <xdr:rowOff>13001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4128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9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59603</xdr:rowOff>
    </xdr:from>
    <xdr:to>
      <xdr:col>46</xdr:col>
      <xdr:colOff>38100</xdr:colOff>
      <xdr:row>38</xdr:row>
      <xdr:rowOff>161203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152330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6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43365</xdr:rowOff>
    </xdr:from>
    <xdr:to>
      <xdr:col>41</xdr:col>
      <xdr:colOff>101600</xdr:colOff>
      <xdr:row>38</xdr:row>
      <xdr:rowOff>144965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5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136092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5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143957</xdr:rowOff>
    </xdr:from>
    <xdr:to>
      <xdr:col>36</xdr:col>
      <xdr:colOff>165100</xdr:colOff>
      <xdr:row>38</xdr:row>
      <xdr:rowOff>74107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8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65233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8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56428</xdr:rowOff>
    </xdr:from>
    <xdr:to>
      <xdr:col>55</xdr:col>
      <xdr:colOff>0</xdr:colOff>
      <xdr:row>59</xdr:row>
      <xdr:rowOff>80312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71978"/>
          <a:ext cx="838200" cy="2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14653</xdr:rowOff>
    </xdr:from>
    <xdr:to>
      <xdr:col>50</xdr:col>
      <xdr:colOff>114300</xdr:colOff>
      <xdr:row>59</xdr:row>
      <xdr:rowOff>80312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30203"/>
          <a:ext cx="889000" cy="6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14653</xdr:rowOff>
    </xdr:from>
    <xdr:to>
      <xdr:col>45</xdr:col>
      <xdr:colOff>177800</xdr:colOff>
      <xdr:row>59</xdr:row>
      <xdr:rowOff>38411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30203"/>
          <a:ext cx="889000" cy="2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38411</xdr:rowOff>
    </xdr:from>
    <xdr:to>
      <xdr:col>41</xdr:col>
      <xdr:colOff>50800</xdr:colOff>
      <xdr:row>59</xdr:row>
      <xdr:rowOff>82107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53961"/>
          <a:ext cx="889000" cy="4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5628</xdr:rowOff>
    </xdr:from>
    <xdr:to>
      <xdr:col>55</xdr:col>
      <xdr:colOff>50800</xdr:colOff>
      <xdr:row>59</xdr:row>
      <xdr:rowOff>107228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2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92005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29512</xdr:rowOff>
    </xdr:from>
    <xdr:to>
      <xdr:col>50</xdr:col>
      <xdr:colOff>165100</xdr:colOff>
      <xdr:row>59</xdr:row>
      <xdr:rowOff>131112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4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122239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2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135303</xdr:rowOff>
    </xdr:from>
    <xdr:to>
      <xdr:col>46</xdr:col>
      <xdr:colOff>38100</xdr:colOff>
      <xdr:row>59</xdr:row>
      <xdr:rowOff>65453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7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56580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7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159061</xdr:rowOff>
    </xdr:from>
    <xdr:to>
      <xdr:col>41</xdr:col>
      <xdr:colOff>101600</xdr:colOff>
      <xdr:row>59</xdr:row>
      <xdr:rowOff>89211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0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80338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9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31307</xdr:rowOff>
    </xdr:from>
    <xdr:to>
      <xdr:col>36</xdr:col>
      <xdr:colOff>165100</xdr:colOff>
      <xdr:row>59</xdr:row>
      <xdr:rowOff>132907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4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124034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23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122042</xdr:rowOff>
    </xdr:from>
    <xdr:to>
      <xdr:col>55</xdr:col>
      <xdr:colOff>0</xdr:colOff>
      <xdr:row>79</xdr:row>
      <xdr:rowOff>41039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95142"/>
          <a:ext cx="838200" cy="9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41039</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85589"/>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2364</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75464"/>
          <a:ext cx="889000" cy="21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2364</xdr:rowOff>
    </xdr:from>
    <xdr:to>
      <xdr:col>41</xdr:col>
      <xdr:colOff>50800</xdr:colOff>
      <xdr:row>79</xdr:row>
      <xdr:rowOff>38529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75464"/>
          <a:ext cx="889000" cy="20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71242</xdr:rowOff>
    </xdr:from>
    <xdr:to>
      <xdr:col>55</xdr:col>
      <xdr:colOff>50800</xdr:colOff>
      <xdr:row>79</xdr:row>
      <xdr:rowOff>1392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158335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161689</xdr:rowOff>
    </xdr:from>
    <xdr:to>
      <xdr:col>50</xdr:col>
      <xdr:colOff>165100</xdr:colOff>
      <xdr:row>79</xdr:row>
      <xdr:rowOff>91839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82966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123014</xdr:rowOff>
    </xdr:from>
    <xdr:to>
      <xdr:col>41</xdr:col>
      <xdr:colOff>101600</xdr:colOff>
      <xdr:row>78</xdr:row>
      <xdr:rowOff>53164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69691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09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159179</xdr:rowOff>
    </xdr:from>
    <xdr:to>
      <xdr:col>36</xdr:col>
      <xdr:colOff>165100</xdr:colOff>
      <xdr:row>79</xdr:row>
      <xdr:rowOff>89329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80456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114058</xdr:rowOff>
    </xdr:from>
    <xdr:to>
      <xdr:col>55</xdr:col>
      <xdr:colOff>0</xdr:colOff>
      <xdr:row>98</xdr:row>
      <xdr:rowOff>114936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16158"/>
          <a:ext cx="8382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22147</xdr:rowOff>
    </xdr:from>
    <xdr:to>
      <xdr:col>50</xdr:col>
      <xdr:colOff>114300</xdr:colOff>
      <xdr:row>98</xdr:row>
      <xdr:rowOff>114936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24247"/>
          <a:ext cx="889000" cy="9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22147</xdr:rowOff>
    </xdr:from>
    <xdr:to>
      <xdr:col>45</xdr:col>
      <xdr:colOff>177800</xdr:colOff>
      <xdr:row>98</xdr:row>
      <xdr:rowOff>132533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24247"/>
          <a:ext cx="889000" cy="11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124027</xdr:rowOff>
    </xdr:from>
    <xdr:to>
      <xdr:col>41</xdr:col>
      <xdr:colOff>50800</xdr:colOff>
      <xdr:row>98</xdr:row>
      <xdr:rowOff>132533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26127"/>
          <a:ext cx="8890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63258</xdr:rowOff>
    </xdr:from>
    <xdr:to>
      <xdr:col>55</xdr:col>
      <xdr:colOff>50800</xdr:colOff>
      <xdr:row>98</xdr:row>
      <xdr:rowOff>164858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6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64136</xdr:rowOff>
    </xdr:from>
    <xdr:to>
      <xdr:col>50</xdr:col>
      <xdr:colOff>165100</xdr:colOff>
      <xdr:row>98</xdr:row>
      <xdr:rowOff>165736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156863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142797</xdr:rowOff>
    </xdr:from>
    <xdr:to>
      <xdr:col>46</xdr:col>
      <xdr:colOff>38100</xdr:colOff>
      <xdr:row>98</xdr:row>
      <xdr:rowOff>72947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7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89474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4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81733</xdr:rowOff>
    </xdr:from>
    <xdr:to>
      <xdr:col>41</xdr:col>
      <xdr:colOff>101600</xdr:colOff>
      <xdr:row>99</xdr:row>
      <xdr:rowOff>11883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3010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7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73227</xdr:rowOff>
    </xdr:from>
    <xdr:to>
      <xdr:col>36</xdr:col>
      <xdr:colOff>165100</xdr:colOff>
      <xdr:row>99</xdr:row>
      <xdr:rowOff>3377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165954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73019</xdr:rowOff>
    </xdr:from>
    <xdr:to>
      <xdr:col>85</xdr:col>
      <xdr:colOff>127000</xdr:colOff>
      <xdr:row>78</xdr:row>
      <xdr:rowOff>74417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446119"/>
          <a:ext cx="8382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73019</xdr:rowOff>
    </xdr:from>
    <xdr:to>
      <xdr:col>81</xdr:col>
      <xdr:colOff>50800</xdr:colOff>
      <xdr:row>78</xdr:row>
      <xdr:rowOff>76696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46119"/>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76696</xdr:rowOff>
    </xdr:from>
    <xdr:to>
      <xdr:col>76</xdr:col>
      <xdr:colOff>114300</xdr:colOff>
      <xdr:row>78</xdr:row>
      <xdr:rowOff>78405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49796"/>
          <a:ext cx="8890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78405</xdr:rowOff>
    </xdr:from>
    <xdr:to>
      <xdr:col>71</xdr:col>
      <xdr:colOff>177800</xdr:colOff>
      <xdr:row>78</xdr:row>
      <xdr:rowOff>82820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51505"/>
          <a:ext cx="889000" cy="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23617</xdr:rowOff>
    </xdr:from>
    <xdr:to>
      <xdr:col>85</xdr:col>
      <xdr:colOff>177800</xdr:colOff>
      <xdr:row>78</xdr:row>
      <xdr:rowOff>125217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2044</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22219</xdr:rowOff>
    </xdr:from>
    <xdr:to>
      <xdr:col>81</xdr:col>
      <xdr:colOff>101600</xdr:colOff>
      <xdr:row>78</xdr:row>
      <xdr:rowOff>123819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9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114946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8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25896</xdr:rowOff>
    </xdr:from>
    <xdr:to>
      <xdr:col>76</xdr:col>
      <xdr:colOff>165100</xdr:colOff>
      <xdr:row>78</xdr:row>
      <xdr:rowOff>127496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9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118623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9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27605</xdr:rowOff>
    </xdr:from>
    <xdr:to>
      <xdr:col>72</xdr:col>
      <xdr:colOff>38100</xdr:colOff>
      <xdr:row>78</xdr:row>
      <xdr:rowOff>129205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120332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9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32020</xdr:rowOff>
    </xdr:from>
    <xdr:to>
      <xdr:col>67</xdr:col>
      <xdr:colOff>101600</xdr:colOff>
      <xdr:row>78</xdr:row>
      <xdr:rowOff>133620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124747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9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114119</xdr:rowOff>
    </xdr:from>
    <xdr:to>
      <xdr:col>85</xdr:col>
      <xdr:colOff>127000</xdr:colOff>
      <xdr:row>98</xdr:row>
      <xdr:rowOff>124267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16219"/>
          <a:ext cx="838200" cy="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121238</xdr:rowOff>
    </xdr:from>
    <xdr:to>
      <xdr:col>81</xdr:col>
      <xdr:colOff>50800</xdr:colOff>
      <xdr:row>98</xdr:row>
      <xdr:rowOff>124267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23338"/>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34804</xdr:rowOff>
    </xdr:from>
    <xdr:to>
      <xdr:col>76</xdr:col>
      <xdr:colOff>114300</xdr:colOff>
      <xdr:row>98</xdr:row>
      <xdr:rowOff>121238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36904"/>
          <a:ext cx="889000" cy="8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34804</xdr:rowOff>
    </xdr:from>
    <xdr:to>
      <xdr:col>71</xdr:col>
      <xdr:colOff>177800</xdr:colOff>
      <xdr:row>98</xdr:row>
      <xdr:rowOff>120746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36904"/>
          <a:ext cx="889000" cy="8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63319</xdr:rowOff>
    </xdr:from>
    <xdr:to>
      <xdr:col>85</xdr:col>
      <xdr:colOff>177800</xdr:colOff>
      <xdr:row>98</xdr:row>
      <xdr:rowOff>164919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149696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8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73467</xdr:rowOff>
    </xdr:from>
    <xdr:to>
      <xdr:col>81</xdr:col>
      <xdr:colOff>101600</xdr:colOff>
      <xdr:row>99</xdr:row>
      <xdr:rowOff>3617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166194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70438</xdr:rowOff>
    </xdr:from>
    <xdr:to>
      <xdr:col>76</xdr:col>
      <xdr:colOff>165100</xdr:colOff>
      <xdr:row>99</xdr:row>
      <xdr:rowOff>588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163165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6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155454</xdr:rowOff>
    </xdr:from>
    <xdr:to>
      <xdr:col>72</xdr:col>
      <xdr:colOff>38100</xdr:colOff>
      <xdr:row>98</xdr:row>
      <xdr:rowOff>85604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8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76731</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7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69946</xdr:rowOff>
    </xdr:from>
    <xdr:to>
      <xdr:col>67</xdr:col>
      <xdr:colOff>101600</xdr:colOff>
      <xdr:row>99</xdr:row>
      <xdr:rowOff>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162673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77064</xdr:rowOff>
    </xdr:from>
    <xdr:to>
      <xdr:col>116</xdr:col>
      <xdr:colOff>63500</xdr:colOff>
      <xdr:row>59</xdr:row>
      <xdr:rowOff>79856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92614"/>
          <a:ext cx="8382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77064</xdr:rowOff>
    </xdr:from>
    <xdr:to>
      <xdr:col>111</xdr:col>
      <xdr:colOff>177800</xdr:colOff>
      <xdr:row>59</xdr:row>
      <xdr:rowOff>80394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92614"/>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80394</xdr:rowOff>
    </xdr:from>
    <xdr:to>
      <xdr:col>107</xdr:col>
      <xdr:colOff>50800</xdr:colOff>
      <xdr:row>59</xdr:row>
      <xdr:rowOff>84395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95944"/>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79578</xdr:rowOff>
    </xdr:from>
    <xdr:to>
      <xdr:col>102</xdr:col>
      <xdr:colOff>114300</xdr:colOff>
      <xdr:row>59</xdr:row>
      <xdr:rowOff>84395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95128"/>
          <a:ext cx="889000" cy="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29056</xdr:rowOff>
    </xdr:from>
    <xdr:to>
      <xdr:col>116</xdr:col>
      <xdr:colOff>114300</xdr:colOff>
      <xdr:row>59</xdr:row>
      <xdr:rowOff>130656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4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26264</xdr:rowOff>
    </xdr:from>
    <xdr:to>
      <xdr:col>112</xdr:col>
      <xdr:colOff>38100</xdr:colOff>
      <xdr:row>59</xdr:row>
      <xdr:rowOff>127864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118991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23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29594</xdr:rowOff>
    </xdr:from>
    <xdr:to>
      <xdr:col>107</xdr:col>
      <xdr:colOff>101600</xdr:colOff>
      <xdr:row>59</xdr:row>
      <xdr:rowOff>131194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4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122321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3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33595</xdr:rowOff>
    </xdr:from>
    <xdr:to>
      <xdr:col>102</xdr:col>
      <xdr:colOff>165100</xdr:colOff>
      <xdr:row>59</xdr:row>
      <xdr:rowOff>135195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126322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4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28778</xdr:rowOff>
    </xdr:from>
    <xdr:to>
      <xdr:col>98</xdr:col>
      <xdr:colOff>38100</xdr:colOff>
      <xdr:row>59</xdr:row>
      <xdr:rowOff>130378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4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121505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67128</xdr:rowOff>
    </xdr:from>
    <xdr:to>
      <xdr:col>116</xdr:col>
      <xdr:colOff>63500</xdr:colOff>
      <xdr:row>78</xdr:row>
      <xdr:rowOff>69833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440228"/>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69833</xdr:rowOff>
    </xdr:from>
    <xdr:to>
      <xdr:col>111</xdr:col>
      <xdr:colOff>177800</xdr:colOff>
      <xdr:row>78</xdr:row>
      <xdr:rowOff>81400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442933"/>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81400</xdr:rowOff>
    </xdr:from>
    <xdr:to>
      <xdr:col>107</xdr:col>
      <xdr:colOff>50800</xdr:colOff>
      <xdr:row>78</xdr:row>
      <xdr:rowOff>86337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454500"/>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75471</xdr:rowOff>
    </xdr:from>
    <xdr:to>
      <xdr:col>102</xdr:col>
      <xdr:colOff>114300</xdr:colOff>
      <xdr:row>78</xdr:row>
      <xdr:rowOff>86337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448571"/>
          <a:ext cx="889000" cy="1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16328</xdr:rowOff>
    </xdr:from>
    <xdr:to>
      <xdr:col>116</xdr:col>
      <xdr:colOff>114300</xdr:colOff>
      <xdr:row>78</xdr:row>
      <xdr:rowOff>117928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8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102705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30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19033</xdr:rowOff>
    </xdr:from>
    <xdr:to>
      <xdr:col>112</xdr:col>
      <xdr:colOff>38100</xdr:colOff>
      <xdr:row>78</xdr:row>
      <xdr:rowOff>120633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111760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8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30600</xdr:rowOff>
    </xdr:from>
    <xdr:to>
      <xdr:col>107</xdr:col>
      <xdr:colOff>101600</xdr:colOff>
      <xdr:row>78</xdr:row>
      <xdr:rowOff>132200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4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123327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35537</xdr:rowOff>
    </xdr:from>
    <xdr:to>
      <xdr:col>102</xdr:col>
      <xdr:colOff>165100</xdr:colOff>
      <xdr:row>78</xdr:row>
      <xdr:rowOff>137137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40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128264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50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24671</xdr:rowOff>
    </xdr:from>
    <xdr:to>
      <xdr:col>98</xdr:col>
      <xdr:colOff>38100</xdr:colOff>
      <xdr:row>78</xdr:row>
      <xdr:rowOff>126271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117398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人件費については、会計年度任用職員制度が開始されてから年々上昇傾向にあり、人勧による全職員の給与増だけでなく、会計年度任用職員が有給休暇や特別休暇を取得することによる慢性的な人手不足となっているこども園</a:t>
          </a:r>
          <a:r>
            <a:rPr kumimoji="1" lang="ja-JP" altLang="en-US" sz="1100">
              <a:solidFill>
                <a:sysClr val="windowText" lastClr="000000"/>
              </a:solidFill>
              <a:effectLst/>
              <a:latin typeface="+mn-lt"/>
              <a:ea typeface="+mn-ea"/>
              <a:cs typeface="+mn-cs"/>
            </a:rPr>
            <a:t>や児童の人数が増えてきた小学校や児童館においても</a:t>
          </a:r>
          <a:r>
            <a:rPr kumimoji="1" lang="ja-JP" altLang="ja-JP" sz="1100">
              <a:solidFill>
                <a:sysClr val="windowText" lastClr="000000"/>
              </a:solidFill>
              <a:effectLst/>
              <a:latin typeface="+mn-lt"/>
              <a:ea typeface="+mn-ea"/>
              <a:cs typeface="+mn-cs"/>
            </a:rPr>
            <a:t>人員増</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必要となるなど、更に人件費が</a:t>
          </a:r>
          <a:r>
            <a:rPr kumimoji="1" lang="ja-JP" altLang="en-US" sz="1100">
              <a:solidFill>
                <a:sysClr val="windowText" lastClr="000000"/>
              </a:solidFill>
              <a:effectLst/>
              <a:latin typeface="+mn-lt"/>
              <a:ea typeface="+mn-ea"/>
              <a:cs typeface="+mn-cs"/>
            </a:rPr>
            <a:t>膨らむ傾向にある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扶助費については、</a:t>
          </a:r>
          <a:r>
            <a:rPr lang="ja-JP" altLang="ja-JP" sz="1100" b="0" i="0" baseline="0">
              <a:solidFill>
                <a:sysClr val="windowText" lastClr="000000"/>
              </a:solidFill>
              <a:effectLst/>
              <a:latin typeface="+mn-lt"/>
              <a:ea typeface="+mn-ea"/>
              <a:cs typeface="+mn-cs"/>
            </a:rPr>
            <a:t>自立支援医療給付金や特定教育・保育施設給付金等の</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また児童手当の仕組み変更による給付額の増</a:t>
          </a:r>
          <a:r>
            <a:rPr kumimoji="1" lang="ja-JP" altLang="ja-JP" sz="1100">
              <a:solidFill>
                <a:sysClr val="windowText" lastClr="000000"/>
              </a:solidFill>
              <a:effectLst/>
              <a:latin typeface="+mn-lt"/>
              <a:ea typeface="+mn-ea"/>
              <a:cs typeface="+mn-cs"/>
            </a:rPr>
            <a:t>などにより、前年度比では</a:t>
          </a:r>
          <a:r>
            <a:rPr kumimoji="1" lang="en-US" altLang="ja-JP" sz="1100">
              <a:solidFill>
                <a:sysClr val="windowText" lastClr="000000"/>
              </a:solidFill>
              <a:effectLst/>
              <a:latin typeface="+mn-lt"/>
              <a:ea typeface="+mn-ea"/>
              <a:cs typeface="+mn-cs"/>
            </a:rPr>
            <a:t>16,433</a:t>
          </a:r>
          <a:r>
            <a:rPr kumimoji="1" lang="ja-JP" altLang="ja-JP" sz="1100">
              <a:solidFill>
                <a:sysClr val="windowText" lastClr="000000"/>
              </a:solidFill>
              <a:effectLst/>
              <a:latin typeface="+mn-lt"/>
              <a:ea typeface="+mn-ea"/>
              <a:cs typeface="+mn-cs"/>
            </a:rPr>
            <a:t>円増となっており、類似団体の平均より</a:t>
          </a:r>
          <a:r>
            <a:rPr kumimoji="1" lang="en-US" altLang="ja-JP" sz="1100">
              <a:solidFill>
                <a:sysClr val="windowText" lastClr="000000"/>
              </a:solidFill>
              <a:effectLst/>
              <a:latin typeface="+mn-lt"/>
              <a:ea typeface="+mn-ea"/>
              <a:cs typeface="+mn-cs"/>
            </a:rPr>
            <a:t>39,374</a:t>
          </a:r>
          <a:r>
            <a:rPr kumimoji="1" lang="ja-JP" altLang="ja-JP" sz="1100">
              <a:solidFill>
                <a:sysClr val="windowText" lastClr="000000"/>
              </a:solidFill>
              <a:effectLst/>
              <a:latin typeface="+mn-lt"/>
              <a:ea typeface="+mn-ea"/>
              <a:cs typeface="+mn-cs"/>
            </a:rPr>
            <a:t>円増となっている。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普通建設事業費は、前年</a:t>
          </a:r>
          <a:r>
            <a:rPr kumimoji="1" lang="ja-JP" altLang="en-US" sz="1100">
              <a:solidFill>
                <a:sysClr val="windowText" lastClr="000000"/>
              </a:solidFill>
              <a:effectLst/>
              <a:latin typeface="+mn-lt"/>
              <a:ea typeface="+mn-ea"/>
              <a:cs typeface="+mn-cs"/>
            </a:rPr>
            <a:t>度に対して</a:t>
          </a:r>
          <a:r>
            <a:rPr kumimoji="1" lang="en-US" altLang="ja-JP" sz="1100">
              <a:solidFill>
                <a:sysClr val="windowText" lastClr="000000"/>
              </a:solidFill>
              <a:effectLst/>
              <a:latin typeface="+mn-lt"/>
              <a:ea typeface="+mn-ea"/>
              <a:cs typeface="+mn-cs"/>
            </a:rPr>
            <a:t>76,035</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しているが、</a:t>
          </a:r>
          <a:r>
            <a:rPr kumimoji="1" lang="ja-JP" altLang="en-US" sz="1100">
              <a:solidFill>
                <a:sysClr val="windowText" lastClr="000000"/>
              </a:solidFill>
              <a:effectLst/>
              <a:latin typeface="+mn-lt"/>
              <a:ea typeface="+mn-ea"/>
              <a:cs typeface="+mn-cs"/>
            </a:rPr>
            <a:t>園児が増え続けているひえづこども園の保育室不足による増築工事及び防災無線機能強化工事により</a:t>
          </a:r>
          <a:r>
            <a:rPr kumimoji="1" lang="ja-JP" altLang="ja-JP" sz="1100">
              <a:solidFill>
                <a:sysClr val="windowText" lastClr="000000"/>
              </a:solidFill>
              <a:effectLst/>
              <a:latin typeface="+mn-lt"/>
              <a:ea typeface="+mn-ea"/>
              <a:cs typeface="+mn-cs"/>
            </a:rPr>
            <a:t>、一人当たりのコストとしては</a:t>
          </a:r>
          <a:r>
            <a:rPr kumimoji="1" lang="ja-JP" altLang="en-US" sz="1100">
              <a:solidFill>
                <a:sysClr val="windowText" lastClr="000000"/>
              </a:solidFill>
              <a:effectLst/>
              <a:latin typeface="+mn-lt"/>
              <a:ea typeface="+mn-ea"/>
              <a:cs typeface="+mn-cs"/>
            </a:rPr>
            <a:t>類似団体よりは低いものの県平均と比べると大幅に増</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3,616
3,585
4.20
3,222,903
3,089,500
129,739
1,805,567
3,063,501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55761</xdr:rowOff>
    </xdr:from>
    <xdr:to>
      <xdr:col>24</xdr:col>
      <xdr:colOff>63500</xdr:colOff>
      <xdr:row>38</xdr:row>
      <xdr:rowOff>73978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70861"/>
          <a:ext cx="838200" cy="1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72949</xdr:rowOff>
    </xdr:from>
    <xdr:to>
      <xdr:col>19</xdr:col>
      <xdr:colOff>177800</xdr:colOff>
      <xdr:row>38</xdr:row>
      <xdr:rowOff>73978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588049"/>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68449</xdr:rowOff>
    </xdr:from>
    <xdr:to>
      <xdr:col>15</xdr:col>
      <xdr:colOff>50800</xdr:colOff>
      <xdr:row>38</xdr:row>
      <xdr:rowOff>72949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583549"/>
          <a:ext cx="889000" cy="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64862</xdr:rowOff>
    </xdr:from>
    <xdr:to>
      <xdr:col>10</xdr:col>
      <xdr:colOff>114300</xdr:colOff>
      <xdr:row>38</xdr:row>
      <xdr:rowOff>68449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79962"/>
          <a:ext cx="889000" cy="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4961</xdr:rowOff>
    </xdr:from>
    <xdr:to>
      <xdr:col>24</xdr:col>
      <xdr:colOff>114300</xdr:colOff>
      <xdr:row>38</xdr:row>
      <xdr:rowOff>106561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2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101631</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4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23178</xdr:rowOff>
    </xdr:from>
    <xdr:to>
      <xdr:col>20</xdr:col>
      <xdr:colOff>38100</xdr:colOff>
      <xdr:row>38</xdr:row>
      <xdr:rowOff>124778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115905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3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22149</xdr:rowOff>
    </xdr:from>
    <xdr:to>
      <xdr:col>15</xdr:col>
      <xdr:colOff>101600</xdr:colOff>
      <xdr:row>38</xdr:row>
      <xdr:rowOff>123749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114876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2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17649</xdr:rowOff>
    </xdr:from>
    <xdr:to>
      <xdr:col>10</xdr:col>
      <xdr:colOff>165100</xdr:colOff>
      <xdr:row>38</xdr:row>
      <xdr:rowOff>119249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3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110376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2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14062</xdr:rowOff>
    </xdr:from>
    <xdr:to>
      <xdr:col>6</xdr:col>
      <xdr:colOff>38100</xdr:colOff>
      <xdr:row>38</xdr:row>
      <xdr:rowOff>115662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2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106789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2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75209</xdr:rowOff>
    </xdr:from>
    <xdr:to>
      <xdr:col>24</xdr:col>
      <xdr:colOff>63500</xdr:colOff>
      <xdr:row>58</xdr:row>
      <xdr:rowOff>86659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19309"/>
          <a:ext cx="838200" cy="1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77675</xdr:rowOff>
    </xdr:from>
    <xdr:to>
      <xdr:col>19</xdr:col>
      <xdr:colOff>177800</xdr:colOff>
      <xdr:row>58</xdr:row>
      <xdr:rowOff>86659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21775"/>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31748</xdr:rowOff>
    </xdr:from>
    <xdr:to>
      <xdr:col>15</xdr:col>
      <xdr:colOff>50800</xdr:colOff>
      <xdr:row>58</xdr:row>
      <xdr:rowOff>77675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75848"/>
          <a:ext cx="889000" cy="4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29449</xdr:rowOff>
    </xdr:from>
    <xdr:to>
      <xdr:col>10</xdr:col>
      <xdr:colOff>114300</xdr:colOff>
      <xdr:row>58</xdr:row>
      <xdr:rowOff>31748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73549"/>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24409</xdr:rowOff>
    </xdr:from>
    <xdr:to>
      <xdr:col>24</xdr:col>
      <xdr:colOff>114300</xdr:colOff>
      <xdr:row>58</xdr:row>
      <xdr:rowOff>126009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110786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8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35859</xdr:rowOff>
    </xdr:from>
    <xdr:to>
      <xdr:col>20</xdr:col>
      <xdr:colOff>38100</xdr:colOff>
      <xdr:row>58</xdr:row>
      <xdr:rowOff>137459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128586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7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26875</xdr:rowOff>
    </xdr:from>
    <xdr:to>
      <xdr:col>15</xdr:col>
      <xdr:colOff>101600</xdr:colOff>
      <xdr:row>58</xdr:row>
      <xdr:rowOff>128475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7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119602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6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152398</xdr:rowOff>
    </xdr:from>
    <xdr:to>
      <xdr:col>10</xdr:col>
      <xdr:colOff>165100</xdr:colOff>
      <xdr:row>58</xdr:row>
      <xdr:rowOff>82548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73675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1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150099</xdr:rowOff>
    </xdr:from>
    <xdr:to>
      <xdr:col>6</xdr:col>
      <xdr:colOff>38100</xdr:colOff>
      <xdr:row>58</xdr:row>
      <xdr:rowOff>80249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2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71376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1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123053</xdr:rowOff>
    </xdr:from>
    <xdr:to>
      <xdr:col>24</xdr:col>
      <xdr:colOff>63500</xdr:colOff>
      <xdr:row>78</xdr:row>
      <xdr:rowOff>11841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53253"/>
          <a:ext cx="838200" cy="23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76746</xdr:rowOff>
    </xdr:from>
    <xdr:to>
      <xdr:col>19</xdr:col>
      <xdr:colOff>177800</xdr:colOff>
      <xdr:row>78</xdr:row>
      <xdr:rowOff>11841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935496"/>
          <a:ext cx="889000" cy="44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76746</xdr:rowOff>
    </xdr:from>
    <xdr:to>
      <xdr:col>15</xdr:col>
      <xdr:colOff>50800</xdr:colOff>
      <xdr:row>76</xdr:row>
      <xdr:rowOff>29505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35496"/>
          <a:ext cx="889000" cy="1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29505</xdr:rowOff>
    </xdr:from>
    <xdr:to>
      <xdr:col>10</xdr:col>
      <xdr:colOff>114300</xdr:colOff>
      <xdr:row>78</xdr:row>
      <xdr:rowOff>91996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59705"/>
          <a:ext cx="889000" cy="40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72253</xdr:rowOff>
    </xdr:from>
    <xdr:to>
      <xdr:col>24</xdr:col>
      <xdr:colOff>114300</xdr:colOff>
      <xdr:row>77</xdr:row>
      <xdr:rowOff>2403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0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95131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5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132491</xdr:rowOff>
    </xdr:from>
    <xdr:to>
      <xdr:col>20</xdr:col>
      <xdr:colOff>38100</xdr:colOff>
      <xdr:row>78</xdr:row>
      <xdr:rowOff>62641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3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53768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2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25946</xdr:rowOff>
    </xdr:from>
    <xdr:to>
      <xdr:col>15</xdr:col>
      <xdr:colOff>101600</xdr:colOff>
      <xdr:row>75</xdr:row>
      <xdr:rowOff>127546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144073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5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150155</xdr:rowOff>
    </xdr:from>
    <xdr:to>
      <xdr:col>10</xdr:col>
      <xdr:colOff>165100</xdr:colOff>
      <xdr:row>76</xdr:row>
      <xdr:rowOff>80305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96833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8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41196</xdr:rowOff>
    </xdr:from>
    <xdr:to>
      <xdr:col>6</xdr:col>
      <xdr:colOff>38100</xdr:colOff>
      <xdr:row>78</xdr:row>
      <xdr:rowOff>142796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1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133923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0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94991</xdr:rowOff>
    </xdr:from>
    <xdr:to>
      <xdr:col>24</xdr:col>
      <xdr:colOff>63500</xdr:colOff>
      <xdr:row>98</xdr:row>
      <xdr:rowOff>95931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97091"/>
          <a:ext cx="8382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91368</xdr:rowOff>
    </xdr:from>
    <xdr:to>
      <xdr:col>19</xdr:col>
      <xdr:colOff>177800</xdr:colOff>
      <xdr:row>98</xdr:row>
      <xdr:rowOff>94991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93468"/>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91368</xdr:rowOff>
    </xdr:from>
    <xdr:to>
      <xdr:col>15</xdr:col>
      <xdr:colOff>50800</xdr:colOff>
      <xdr:row>98</xdr:row>
      <xdr:rowOff>96140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93468"/>
          <a:ext cx="889000" cy="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96140</xdr:rowOff>
    </xdr:from>
    <xdr:to>
      <xdr:col>10</xdr:col>
      <xdr:colOff>114300</xdr:colOff>
      <xdr:row>98</xdr:row>
      <xdr:rowOff>106637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98240"/>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45131</xdr:rowOff>
    </xdr:from>
    <xdr:to>
      <xdr:col>24</xdr:col>
      <xdr:colOff>114300</xdr:colOff>
      <xdr:row>98</xdr:row>
      <xdr:rowOff>146731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131508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6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44191</xdr:rowOff>
    </xdr:from>
    <xdr:to>
      <xdr:col>20</xdr:col>
      <xdr:colOff>38100</xdr:colOff>
      <xdr:row>98</xdr:row>
      <xdr:rowOff>145791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136918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40568</xdr:rowOff>
    </xdr:from>
    <xdr:to>
      <xdr:col>15</xdr:col>
      <xdr:colOff>101600</xdr:colOff>
      <xdr:row>98</xdr:row>
      <xdr:rowOff>142168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133295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45340</xdr:rowOff>
    </xdr:from>
    <xdr:to>
      <xdr:col>10</xdr:col>
      <xdr:colOff>165100</xdr:colOff>
      <xdr:row>98</xdr:row>
      <xdr:rowOff>146940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138067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55837</xdr:rowOff>
    </xdr:from>
    <xdr:to>
      <xdr:col>6</xdr:col>
      <xdr:colOff>38100</xdr:colOff>
      <xdr:row>98</xdr:row>
      <xdr:rowOff>157437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5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148564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5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3986</xdr:rowOff>
    </xdr:from>
    <xdr:to>
      <xdr:col>55</xdr:col>
      <xdr:colOff>0</xdr:colOff>
      <xdr:row>59</xdr:row>
      <xdr:rowOff>6896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19536"/>
          <a:ext cx="8382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160571</xdr:rowOff>
    </xdr:from>
    <xdr:to>
      <xdr:col>50</xdr:col>
      <xdr:colOff>114300</xdr:colOff>
      <xdr:row>59</xdr:row>
      <xdr:rowOff>3986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04671"/>
          <a:ext cx="889000" cy="1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160571</xdr:rowOff>
    </xdr:from>
    <xdr:to>
      <xdr:col>45</xdr:col>
      <xdr:colOff>177800</xdr:colOff>
      <xdr:row>58</xdr:row>
      <xdr:rowOff>170331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04671"/>
          <a:ext cx="889000" cy="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170331</xdr:rowOff>
    </xdr:from>
    <xdr:to>
      <xdr:col>41</xdr:col>
      <xdr:colOff>50800</xdr:colOff>
      <xdr:row>59</xdr:row>
      <xdr:rowOff>10412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14431"/>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127546</xdr:rowOff>
    </xdr:from>
    <xdr:to>
      <xdr:col>55</xdr:col>
      <xdr:colOff>50800</xdr:colOff>
      <xdr:row>59</xdr:row>
      <xdr:rowOff>57696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42473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8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124636</xdr:rowOff>
    </xdr:from>
    <xdr:to>
      <xdr:col>50</xdr:col>
      <xdr:colOff>165100</xdr:colOff>
      <xdr:row>59</xdr:row>
      <xdr:rowOff>54786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6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45913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6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109771</xdr:rowOff>
    </xdr:from>
    <xdr:to>
      <xdr:col>46</xdr:col>
      <xdr:colOff>38100</xdr:colOff>
      <xdr:row>59</xdr:row>
      <xdr:rowOff>39921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31048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4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119531</xdr:rowOff>
    </xdr:from>
    <xdr:to>
      <xdr:col>41</xdr:col>
      <xdr:colOff>101600</xdr:colOff>
      <xdr:row>59</xdr:row>
      <xdr:rowOff>49681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40808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5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131062</xdr:rowOff>
    </xdr:from>
    <xdr:to>
      <xdr:col>36</xdr:col>
      <xdr:colOff>165100</xdr:colOff>
      <xdr:row>59</xdr:row>
      <xdr:rowOff>61212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52339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6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85454</xdr:rowOff>
    </xdr:from>
    <xdr:to>
      <xdr:col>55</xdr:col>
      <xdr:colOff>0</xdr:colOff>
      <xdr:row>79</xdr:row>
      <xdr:rowOff>92080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630004"/>
          <a:ext cx="838200" cy="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81034</xdr:rowOff>
    </xdr:from>
    <xdr:to>
      <xdr:col>50</xdr:col>
      <xdr:colOff>114300</xdr:colOff>
      <xdr:row>79</xdr:row>
      <xdr:rowOff>85454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62558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81034</xdr:rowOff>
    </xdr:from>
    <xdr:to>
      <xdr:col>45</xdr:col>
      <xdr:colOff>177800</xdr:colOff>
      <xdr:row>79</xdr:row>
      <xdr:rowOff>88815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625584"/>
          <a:ext cx="8890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83654</xdr:rowOff>
    </xdr:from>
    <xdr:to>
      <xdr:col>41</xdr:col>
      <xdr:colOff>50800</xdr:colOff>
      <xdr:row>79</xdr:row>
      <xdr:rowOff>88815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628204"/>
          <a:ext cx="8890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41280</xdr:rowOff>
    </xdr:from>
    <xdr:to>
      <xdr:col>55</xdr:col>
      <xdr:colOff>50800</xdr:colOff>
      <xdr:row>79</xdr:row>
      <xdr:rowOff>142880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8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127657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50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34654</xdr:rowOff>
    </xdr:from>
    <xdr:to>
      <xdr:col>50</xdr:col>
      <xdr:colOff>165100</xdr:colOff>
      <xdr:row>79</xdr:row>
      <xdr:rowOff>136254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127381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7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30234</xdr:rowOff>
    </xdr:from>
    <xdr:to>
      <xdr:col>46</xdr:col>
      <xdr:colOff>38100</xdr:colOff>
      <xdr:row>79</xdr:row>
      <xdr:rowOff>131834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7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122961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38015</xdr:rowOff>
    </xdr:from>
    <xdr:to>
      <xdr:col>41</xdr:col>
      <xdr:colOff>101600</xdr:colOff>
      <xdr:row>79</xdr:row>
      <xdr:rowOff>139615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8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130742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7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32854</xdr:rowOff>
    </xdr:from>
    <xdr:to>
      <xdr:col>36</xdr:col>
      <xdr:colOff>165100</xdr:colOff>
      <xdr:row>79</xdr:row>
      <xdr:rowOff>134454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7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125581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7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121385</xdr:rowOff>
    </xdr:from>
    <xdr:to>
      <xdr:col>55</xdr:col>
      <xdr:colOff>0</xdr:colOff>
      <xdr:row>98</xdr:row>
      <xdr:rowOff>123037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923485"/>
          <a:ext cx="838200" cy="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121238</xdr:rowOff>
    </xdr:from>
    <xdr:to>
      <xdr:col>50</xdr:col>
      <xdr:colOff>114300</xdr:colOff>
      <xdr:row>98</xdr:row>
      <xdr:rowOff>121385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923338"/>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121238</xdr:rowOff>
    </xdr:from>
    <xdr:to>
      <xdr:col>45</xdr:col>
      <xdr:colOff>177800</xdr:colOff>
      <xdr:row>98</xdr:row>
      <xdr:rowOff>124524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23338"/>
          <a:ext cx="889000" cy="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116170</xdr:rowOff>
    </xdr:from>
    <xdr:to>
      <xdr:col>41</xdr:col>
      <xdr:colOff>50800</xdr:colOff>
      <xdr:row>98</xdr:row>
      <xdr:rowOff>124524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18270"/>
          <a:ext cx="889000" cy="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72237</xdr:rowOff>
    </xdr:from>
    <xdr:to>
      <xdr:col>55</xdr:col>
      <xdr:colOff>50800</xdr:colOff>
      <xdr:row>99</xdr:row>
      <xdr:rowOff>2387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158614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70585</xdr:rowOff>
    </xdr:from>
    <xdr:to>
      <xdr:col>50</xdr:col>
      <xdr:colOff>165100</xdr:colOff>
      <xdr:row>99</xdr:row>
      <xdr:rowOff>735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163312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6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70438</xdr:rowOff>
    </xdr:from>
    <xdr:to>
      <xdr:col>46</xdr:col>
      <xdr:colOff>38100</xdr:colOff>
      <xdr:row>99</xdr:row>
      <xdr:rowOff>588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7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163165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6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73724</xdr:rowOff>
    </xdr:from>
    <xdr:to>
      <xdr:col>41</xdr:col>
      <xdr:colOff>101600</xdr:colOff>
      <xdr:row>99</xdr:row>
      <xdr:rowOff>3874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166451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6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65370</xdr:rowOff>
    </xdr:from>
    <xdr:to>
      <xdr:col>36</xdr:col>
      <xdr:colOff>165100</xdr:colOff>
      <xdr:row>98</xdr:row>
      <xdr:rowOff>166970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6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158097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6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149713</xdr:rowOff>
    </xdr:from>
    <xdr:to>
      <xdr:col>85</xdr:col>
      <xdr:colOff>127000</xdr:colOff>
      <xdr:row>38</xdr:row>
      <xdr:rowOff>21727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93363"/>
          <a:ext cx="838200" cy="4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21727</xdr:rowOff>
    </xdr:from>
    <xdr:to>
      <xdr:col>81</xdr:col>
      <xdr:colOff>50800</xdr:colOff>
      <xdr:row>38</xdr:row>
      <xdr:rowOff>131760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36827"/>
          <a:ext cx="889000" cy="1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128209</xdr:rowOff>
    </xdr:from>
    <xdr:to>
      <xdr:col>76</xdr:col>
      <xdr:colOff>114300</xdr:colOff>
      <xdr:row>38</xdr:row>
      <xdr:rowOff>131760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643309"/>
          <a:ext cx="889000" cy="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128209</xdr:rowOff>
    </xdr:from>
    <xdr:to>
      <xdr:col>71</xdr:col>
      <xdr:colOff>177800</xdr:colOff>
      <xdr:row>38</xdr:row>
      <xdr:rowOff>137906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43309"/>
          <a:ext cx="8890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98913</xdr:rowOff>
    </xdr:from>
    <xdr:to>
      <xdr:col>85</xdr:col>
      <xdr:colOff>177800</xdr:colOff>
      <xdr:row>38</xdr:row>
      <xdr:rowOff>29063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77340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142377</xdr:rowOff>
    </xdr:from>
    <xdr:to>
      <xdr:col>81</xdr:col>
      <xdr:colOff>101600</xdr:colOff>
      <xdr:row>38</xdr:row>
      <xdr:rowOff>72527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63654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7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80960</xdr:rowOff>
    </xdr:from>
    <xdr:to>
      <xdr:col>76</xdr:col>
      <xdr:colOff>165100</xdr:colOff>
      <xdr:row>39</xdr:row>
      <xdr:rowOff>11110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2237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8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77409</xdr:rowOff>
    </xdr:from>
    <xdr:to>
      <xdr:col>72</xdr:col>
      <xdr:colOff>38100</xdr:colOff>
      <xdr:row>39</xdr:row>
      <xdr:rowOff>7559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170136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8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87106</xdr:rowOff>
    </xdr:from>
    <xdr:to>
      <xdr:col>67</xdr:col>
      <xdr:colOff>101600</xdr:colOff>
      <xdr:row>39</xdr:row>
      <xdr:rowOff>17256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0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8383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9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70811</xdr:rowOff>
    </xdr:from>
    <xdr:to>
      <xdr:col>85</xdr:col>
      <xdr:colOff>127000</xdr:colOff>
      <xdr:row>58</xdr:row>
      <xdr:rowOff>72038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10014911"/>
          <a:ext cx="8382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72038</xdr:rowOff>
    </xdr:from>
    <xdr:to>
      <xdr:col>81</xdr:col>
      <xdr:colOff>50800</xdr:colOff>
      <xdr:row>58</xdr:row>
      <xdr:rowOff>78449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16138"/>
          <a:ext cx="889000" cy="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78449</xdr:rowOff>
    </xdr:from>
    <xdr:to>
      <xdr:col>76</xdr:col>
      <xdr:colOff>114300</xdr:colOff>
      <xdr:row>58</xdr:row>
      <xdr:rowOff>79222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22549"/>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61397</xdr:rowOff>
    </xdr:from>
    <xdr:to>
      <xdr:col>71</xdr:col>
      <xdr:colOff>177800</xdr:colOff>
      <xdr:row>58</xdr:row>
      <xdr:rowOff>79222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05497"/>
          <a:ext cx="889000" cy="1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20011</xdr:rowOff>
    </xdr:from>
    <xdr:to>
      <xdr:col>85</xdr:col>
      <xdr:colOff>177800</xdr:colOff>
      <xdr:row>58</xdr:row>
      <xdr:rowOff>121611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6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106388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7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21238</xdr:rowOff>
    </xdr:from>
    <xdr:to>
      <xdr:col>81</xdr:col>
      <xdr:colOff>101600</xdr:colOff>
      <xdr:row>58</xdr:row>
      <xdr:rowOff>122838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113965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5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27649</xdr:rowOff>
    </xdr:from>
    <xdr:to>
      <xdr:col>76</xdr:col>
      <xdr:colOff>165100</xdr:colOff>
      <xdr:row>58</xdr:row>
      <xdr:rowOff>129249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120376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6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28422</xdr:rowOff>
    </xdr:from>
    <xdr:to>
      <xdr:col>72</xdr:col>
      <xdr:colOff>38100</xdr:colOff>
      <xdr:row>58</xdr:row>
      <xdr:rowOff>130022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121149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10597</xdr:rowOff>
    </xdr:from>
    <xdr:to>
      <xdr:col>67</xdr:col>
      <xdr:colOff>101600</xdr:colOff>
      <xdr:row>58</xdr:row>
      <xdr:rowOff>112197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5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103324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4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73019</xdr:rowOff>
    </xdr:from>
    <xdr:to>
      <xdr:col>85</xdr:col>
      <xdr:colOff>127000</xdr:colOff>
      <xdr:row>98</xdr:row>
      <xdr:rowOff>74417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75119"/>
          <a:ext cx="8382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73019</xdr:rowOff>
    </xdr:from>
    <xdr:to>
      <xdr:col>81</xdr:col>
      <xdr:colOff>50800</xdr:colOff>
      <xdr:row>98</xdr:row>
      <xdr:rowOff>76696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75119"/>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76696</xdr:rowOff>
    </xdr:from>
    <xdr:to>
      <xdr:col>76</xdr:col>
      <xdr:colOff>114300</xdr:colOff>
      <xdr:row>98</xdr:row>
      <xdr:rowOff>78405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78796"/>
          <a:ext cx="8890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78405</xdr:rowOff>
    </xdr:from>
    <xdr:to>
      <xdr:col>71</xdr:col>
      <xdr:colOff>177800</xdr:colOff>
      <xdr:row>98</xdr:row>
      <xdr:rowOff>82820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80505"/>
          <a:ext cx="889000" cy="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23617</xdr:rowOff>
    </xdr:from>
    <xdr:to>
      <xdr:col>85</xdr:col>
      <xdr:colOff>177800</xdr:colOff>
      <xdr:row>98</xdr:row>
      <xdr:rowOff>125217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2044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0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22219</xdr:rowOff>
    </xdr:from>
    <xdr:to>
      <xdr:col>81</xdr:col>
      <xdr:colOff>101600</xdr:colOff>
      <xdr:row>98</xdr:row>
      <xdr:rowOff>123819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2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114946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1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25896</xdr:rowOff>
    </xdr:from>
    <xdr:to>
      <xdr:col>76</xdr:col>
      <xdr:colOff>165100</xdr:colOff>
      <xdr:row>98</xdr:row>
      <xdr:rowOff>127496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118623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27605</xdr:rowOff>
    </xdr:from>
    <xdr:to>
      <xdr:col>72</xdr:col>
      <xdr:colOff>38100</xdr:colOff>
      <xdr:row>98</xdr:row>
      <xdr:rowOff>129205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120332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2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32020</xdr:rowOff>
    </xdr:from>
    <xdr:to>
      <xdr:col>67</xdr:col>
      <xdr:colOff>101600</xdr:colOff>
      <xdr:row>98</xdr:row>
      <xdr:rowOff>133620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124747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24114</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39214"/>
          <a:ext cx="8890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24114</xdr:rowOff>
    </xdr:from>
    <xdr:to>
      <xdr:col>107</xdr:col>
      <xdr:colOff>50800</xdr:colOff>
      <xdr:row>38</xdr:row>
      <xdr:rowOff>24343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653921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24343</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539443"/>
          <a:ext cx="8890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144764</xdr:rowOff>
    </xdr:from>
    <xdr:to>
      <xdr:col>107</xdr:col>
      <xdr:colOff>101600</xdr:colOff>
      <xdr:row>38</xdr:row>
      <xdr:rowOff>74914</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66041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58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144993</xdr:rowOff>
    </xdr:from>
    <xdr:to>
      <xdr:col>102</xdr:col>
      <xdr:colOff>165100</xdr:colOff>
      <xdr:row>38</xdr:row>
      <xdr:rowOff>75143</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66270</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581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総務費は、地方創生に力を入れるため地方創生支援マネジメント事業の改増やガバメントクラウドにおけるシステム標準化関係の委託費増の大きな要因になるなど、一人当たりのコストは</a:t>
          </a:r>
          <a:r>
            <a:rPr kumimoji="1" lang="en-US" altLang="ja-JP" sz="1100">
              <a:solidFill>
                <a:sysClr val="windowText" lastClr="000000"/>
              </a:solidFill>
              <a:effectLst/>
              <a:latin typeface="+mn-lt"/>
              <a:ea typeface="+mn-ea"/>
              <a:cs typeface="+mn-cs"/>
            </a:rPr>
            <a:t>25,044</a:t>
          </a:r>
          <a:r>
            <a:rPr kumimoji="1" lang="ja-JP" altLang="en-US" sz="1100">
              <a:solidFill>
                <a:sysClr val="windowText" lastClr="000000"/>
              </a:solidFill>
              <a:effectLst/>
              <a:latin typeface="+mn-lt"/>
              <a:ea typeface="+mn-ea"/>
              <a:cs typeface="+mn-cs"/>
            </a:rPr>
            <a:t>円増となっている。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民生費は、複合型子育て拠点施設建設が完成したことにより昨年度</a:t>
          </a:r>
          <a:r>
            <a:rPr kumimoji="1" lang="ja-JP" altLang="en-US" sz="1100">
              <a:solidFill>
                <a:sysClr val="windowText" lastClr="000000"/>
              </a:solidFill>
              <a:effectLst/>
              <a:latin typeface="+mn-lt"/>
              <a:ea typeface="+mn-ea"/>
              <a:cs typeface="+mn-cs"/>
            </a:rPr>
            <a:t>は下がったものの、令和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年度は増築が必要となったことや物価高騰・人件費増等に</a:t>
          </a:r>
          <a:r>
            <a:rPr kumimoji="1" lang="ja-JP" altLang="ja-JP" sz="1100">
              <a:solidFill>
                <a:sysClr val="windowText" lastClr="000000"/>
              </a:solidFill>
              <a:effectLst/>
              <a:latin typeface="+mn-lt"/>
              <a:ea typeface="+mn-ea"/>
              <a:cs typeface="+mn-cs"/>
            </a:rPr>
            <a:t>より</a:t>
          </a:r>
          <a:r>
            <a:rPr kumimoji="1" lang="en-US" altLang="ja-JP" sz="1100">
              <a:solidFill>
                <a:sysClr val="windowText" lastClr="000000"/>
              </a:solidFill>
              <a:effectLst/>
              <a:latin typeface="+mn-lt"/>
              <a:ea typeface="+mn-ea"/>
              <a:cs typeface="+mn-cs"/>
            </a:rPr>
            <a:t>101,351</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となっており</a:t>
          </a:r>
          <a:r>
            <a:rPr kumimoji="1" lang="ja-JP" altLang="en-US" sz="1100">
              <a:solidFill>
                <a:sysClr val="windowText" lastClr="000000"/>
              </a:solidFill>
              <a:effectLst/>
              <a:latin typeface="+mn-lt"/>
              <a:ea typeface="+mn-ea"/>
              <a:cs typeface="+mn-cs"/>
            </a:rPr>
            <a:t>、類似団体の</a:t>
          </a:r>
          <a:r>
            <a:rPr kumimoji="1" lang="ja-JP" altLang="ja-JP" sz="1100">
              <a:solidFill>
                <a:sysClr val="windowText" lastClr="000000"/>
              </a:solidFill>
              <a:effectLst/>
              <a:latin typeface="+mn-lt"/>
              <a:ea typeface="+mn-ea"/>
              <a:cs typeface="+mn-cs"/>
            </a:rPr>
            <a:t>平均を</a:t>
          </a:r>
          <a:r>
            <a:rPr kumimoji="1" lang="ja-JP" altLang="en-US" sz="1100">
              <a:solidFill>
                <a:sysClr val="windowText" lastClr="000000"/>
              </a:solidFill>
              <a:effectLst/>
              <a:latin typeface="+mn-lt"/>
              <a:ea typeface="+mn-ea"/>
              <a:cs typeface="+mn-cs"/>
            </a:rPr>
            <a:t>大きく</a:t>
          </a:r>
          <a:r>
            <a:rPr kumimoji="1" lang="ja-JP" altLang="ja-JP" sz="1100">
              <a:solidFill>
                <a:sysClr val="windowText" lastClr="000000"/>
              </a:solidFill>
              <a:effectLst/>
              <a:latin typeface="+mn-lt"/>
              <a:ea typeface="+mn-ea"/>
              <a:cs typeface="+mn-cs"/>
            </a:rPr>
            <a:t>上回っている。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消防</a:t>
          </a:r>
          <a:r>
            <a:rPr kumimoji="1" lang="ja-JP" altLang="ja-JP" sz="1100">
              <a:solidFill>
                <a:sysClr val="windowText" lastClr="000000"/>
              </a:solidFill>
              <a:effectLst/>
              <a:latin typeface="+mn-lt"/>
              <a:ea typeface="+mn-ea"/>
              <a:cs typeface="+mn-cs"/>
            </a:rPr>
            <a:t>費は、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年度から繰り越して実施している防災無線機能強化更新工事の実施により、</a:t>
          </a:r>
          <a:r>
            <a:rPr kumimoji="1" lang="ja-JP" altLang="ja-JP"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11,408</a:t>
          </a:r>
          <a:r>
            <a:rPr kumimoji="1" lang="ja-JP" altLang="en-US" sz="1100">
              <a:solidFill>
                <a:sysClr val="windowText" lastClr="000000"/>
              </a:solidFill>
              <a:effectLst/>
              <a:latin typeface="+mn-lt"/>
              <a:ea typeface="+mn-ea"/>
              <a:cs typeface="+mn-cs"/>
            </a:rPr>
            <a:t>円増とな</a:t>
          </a:r>
          <a:r>
            <a:rPr kumimoji="1" lang="ja-JP" altLang="ja-JP" sz="1100">
              <a:solidFill>
                <a:sysClr val="windowText" lastClr="000000"/>
              </a:solidFill>
              <a:effectLst/>
              <a:latin typeface="+mn-lt"/>
              <a:ea typeface="+mn-ea"/>
              <a:cs typeface="+mn-cs"/>
            </a:rPr>
            <a:t>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教育費は、</a:t>
          </a:r>
          <a:r>
            <a:rPr kumimoji="1" lang="ja-JP" altLang="en-US" sz="1100">
              <a:solidFill>
                <a:sysClr val="windowText" lastClr="000000"/>
              </a:solidFill>
              <a:effectLst/>
              <a:latin typeface="+mn-lt"/>
              <a:ea typeface="+mn-ea"/>
              <a:cs typeface="+mn-cs"/>
            </a:rPr>
            <a:t>委託料や手数料、人件費等</a:t>
          </a:r>
          <a:r>
            <a:rPr kumimoji="1" lang="ja-JP" altLang="ja-JP" sz="1100">
              <a:solidFill>
                <a:sysClr val="windowText" lastClr="000000"/>
              </a:solidFill>
              <a:effectLst/>
              <a:latin typeface="+mn-lt"/>
              <a:ea typeface="+mn-ea"/>
              <a:cs typeface="+mn-cs"/>
            </a:rPr>
            <a:t>の増により</a:t>
          </a:r>
          <a:r>
            <a:rPr kumimoji="1" lang="ja-JP" altLang="en-US" sz="1100">
              <a:solidFill>
                <a:sysClr val="windowText" lastClr="000000"/>
              </a:solidFill>
              <a:effectLst/>
              <a:latin typeface="+mn-lt"/>
              <a:ea typeface="+mn-ea"/>
              <a:cs typeface="+mn-cs"/>
            </a:rPr>
            <a:t>ほぼ横ばいならがも、微増となっている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全体的に物価高騰に伴い</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人あたりのコストは上がる見込みである。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年度は、実質単年度収支が</a:t>
          </a:r>
          <a:r>
            <a:rPr kumimoji="1" lang="en-US" altLang="ja-JP" sz="1100">
              <a:solidFill>
                <a:sysClr val="windowText" lastClr="000000"/>
              </a:solidFill>
              <a:effectLst/>
              <a:latin typeface="+mn-lt"/>
              <a:ea typeface="+mn-ea"/>
              <a:cs typeface="+mn-cs"/>
            </a:rPr>
            <a:t>46,482</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なるなど、前年度比</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ポイント増となっている。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今後は決算見込みの精査による財政調整基金の調整を行うとともに、引き続き税収や寄附金等の確保及び歳出の削減に努める。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なお、財政調整基金は取崩を行わず、</a:t>
          </a:r>
          <a:r>
            <a:rPr kumimoji="1" lang="en-US" altLang="ja-JP" sz="1100">
              <a:solidFill>
                <a:sysClr val="windowText" lastClr="000000"/>
              </a:solidFill>
              <a:effectLst/>
              <a:latin typeface="+mn-lt"/>
              <a:ea typeface="+mn-ea"/>
              <a:cs typeface="+mn-cs"/>
            </a:rPr>
            <a:t>27,379</a:t>
          </a:r>
          <a:r>
            <a:rPr kumimoji="1" lang="ja-JP" altLang="ja-JP" sz="1100">
              <a:solidFill>
                <a:sysClr val="windowText" lastClr="000000"/>
              </a:solidFill>
              <a:effectLst/>
              <a:latin typeface="+mn-lt"/>
              <a:ea typeface="+mn-ea"/>
              <a:cs typeface="+mn-cs"/>
            </a:rPr>
            <a:t>千円の積立を行ったため、財政調整基金残高は</a:t>
          </a:r>
          <a:r>
            <a:rPr kumimoji="1" lang="en-US" altLang="ja-JP" sz="1100">
              <a:solidFill>
                <a:sysClr val="windowText" lastClr="000000"/>
              </a:solidFill>
              <a:effectLst/>
              <a:latin typeface="+mn-lt"/>
              <a:ea typeface="+mn-ea"/>
              <a:cs typeface="+mn-cs"/>
            </a:rPr>
            <a:t>566,903</a:t>
          </a:r>
          <a:r>
            <a:rPr kumimoji="1" lang="ja-JP" altLang="ja-JP" sz="1100">
              <a:solidFill>
                <a:sysClr val="windowText" lastClr="000000"/>
              </a:solidFill>
              <a:effectLst/>
              <a:latin typeface="+mn-lt"/>
              <a:ea typeface="+mn-ea"/>
              <a:cs typeface="+mn-cs"/>
            </a:rPr>
            <a:t>千円となっている。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　一般会計における標準財政規模比は前年度比で</a:t>
          </a:r>
          <a:r>
            <a:rPr kumimoji="1" lang="en-US" altLang="ja-JP" sz="1400">
              <a:solidFill>
                <a:sysClr val="windowText" lastClr="000000"/>
              </a:solidFill>
              <a:effectLst/>
              <a:latin typeface="+mn-lt"/>
              <a:ea typeface="+mn-ea"/>
              <a:cs typeface="+mn-cs"/>
            </a:rPr>
            <a:t>0.91</a:t>
          </a:r>
          <a:r>
            <a:rPr kumimoji="1" lang="ja-JP" altLang="ja-JP" sz="1400">
              <a:solidFill>
                <a:sysClr val="windowText" lastClr="000000"/>
              </a:solidFill>
              <a:effectLst/>
              <a:latin typeface="+mn-lt"/>
              <a:ea typeface="+mn-ea"/>
              <a:cs typeface="+mn-cs"/>
            </a:rPr>
            <a:t>ポイントの増となったが、これは前年度と比較して</a:t>
          </a:r>
          <a:r>
            <a:rPr kumimoji="1" lang="ja-JP" altLang="en-US" sz="1400">
              <a:solidFill>
                <a:sysClr val="windowText" lastClr="000000"/>
              </a:solidFill>
              <a:effectLst/>
              <a:latin typeface="+mn-lt"/>
              <a:ea typeface="+mn-ea"/>
              <a:cs typeface="+mn-cs"/>
            </a:rPr>
            <a:t>税収や普通交付税が</a:t>
          </a:r>
          <a:r>
            <a:rPr kumimoji="1" lang="ja-JP" altLang="ja-JP" sz="1400">
              <a:solidFill>
                <a:sysClr val="windowText" lastClr="000000"/>
              </a:solidFill>
              <a:effectLst/>
              <a:latin typeface="+mn-lt"/>
              <a:ea typeface="+mn-ea"/>
              <a:cs typeface="+mn-cs"/>
            </a:rPr>
            <a:t>増となったこと</a:t>
          </a:r>
          <a:r>
            <a:rPr kumimoji="1" lang="ja-JP" altLang="en-US" sz="1400">
              <a:solidFill>
                <a:sysClr val="windowText" lastClr="000000"/>
              </a:solidFill>
              <a:effectLst/>
              <a:latin typeface="+mn-lt"/>
              <a:ea typeface="+mn-ea"/>
              <a:cs typeface="+mn-cs"/>
            </a:rPr>
            <a:t>等により実質収支が増えたこと</a:t>
          </a:r>
          <a:r>
            <a:rPr kumimoji="1" lang="ja-JP" altLang="ja-JP" sz="1400">
              <a:solidFill>
                <a:sysClr val="windowText" lastClr="000000"/>
              </a:solidFill>
              <a:effectLst/>
              <a:latin typeface="+mn-lt"/>
              <a:ea typeface="+mn-ea"/>
              <a:cs typeface="+mn-cs"/>
            </a:rPr>
            <a:t>が原因と考えられる。今後も税収等の歳入の確保及び歳出の抑制等に努めていく。</a:t>
          </a:r>
          <a:endParaRPr lang="ja-JP" altLang="ja-JP" sz="1400">
            <a:solidFill>
              <a:sysClr val="windowText" lastClr="000000"/>
            </a:solidFill>
            <a:effectLst/>
          </a:endParaRPr>
        </a:p>
        <a:p>
          <a:pPr eaLnBrk="1" fontAlgn="auto" latinLnBrk="0" hangingPunct="1"/>
          <a:r>
            <a:rPr kumimoji="1" lang="ja-JP" altLang="ja-JP" sz="1400">
              <a:solidFill>
                <a:sysClr val="windowText" lastClr="000000"/>
              </a:solidFill>
              <a:effectLst/>
              <a:latin typeface="+mn-lt"/>
              <a:ea typeface="+mn-ea"/>
              <a:cs typeface="+mn-cs"/>
            </a:rPr>
            <a:t>　連結実質赤字比率に係る赤字・黒字の構成について、各会計とも一般会計からの繰出金の調整により黒字決算となっている。</a:t>
          </a:r>
          <a:r>
            <a:rPr kumimoji="1" lang="ja-JP" altLang="en-US" sz="1400">
              <a:solidFill>
                <a:sysClr val="windowText" lastClr="000000"/>
              </a:solidFill>
              <a:effectLst/>
              <a:latin typeface="+mn-lt"/>
              <a:ea typeface="+mn-ea"/>
              <a:cs typeface="+mn-cs"/>
            </a:rPr>
            <a:t>一般会計からの繰出金が増えてきているため、</a:t>
          </a:r>
          <a:r>
            <a:rPr kumimoji="1" lang="ja-JP" altLang="ja-JP" sz="1400">
              <a:solidFill>
                <a:sysClr val="windowText" lastClr="000000"/>
              </a:solidFill>
              <a:effectLst/>
              <a:latin typeface="+mn-lt"/>
              <a:ea typeface="+mn-ea"/>
              <a:cs typeface="+mn-cs"/>
            </a:rPr>
            <a:t>各会計とも、歳入の確保</a:t>
          </a:r>
          <a:r>
            <a:rPr kumimoji="1" lang="ja-JP" altLang="en-US" sz="1400">
              <a:solidFill>
                <a:sysClr val="windowText" lastClr="000000"/>
              </a:solidFill>
              <a:effectLst/>
              <a:latin typeface="+mn-lt"/>
              <a:ea typeface="+mn-ea"/>
              <a:cs typeface="+mn-cs"/>
            </a:rPr>
            <a:t>や</a:t>
          </a:r>
          <a:r>
            <a:rPr kumimoji="1" lang="ja-JP" altLang="ja-JP" sz="1400">
              <a:solidFill>
                <a:sysClr val="windowText" lastClr="000000"/>
              </a:solidFill>
              <a:effectLst/>
              <a:latin typeface="+mn-lt"/>
              <a:ea typeface="+mn-ea"/>
              <a:cs typeface="+mn-cs"/>
            </a:rPr>
            <a:t>歳出の抑制に努め、適正な運営を行っていく。</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R1" workbookViewId="0">
      <selection activeCell="BN13" sqref="BN13:BU13"/>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3222903</v>
      </c>
      <c r="BO4" s="415"/>
      <c r="BP4" s="415"/>
      <c r="BQ4" s="415"/>
      <c r="BR4" s="415"/>
      <c r="BS4" s="415"/>
      <c r="BT4" s="415"/>
      <c r="BU4" s="416"/>
      <c r="BV4" s="414">
        <v>2777043</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7.2</v>
      </c>
      <c r="CU4" s="589"/>
      <c r="CV4" s="589"/>
      <c r="CW4" s="589"/>
      <c r="CX4" s="589"/>
      <c r="CY4" s="589"/>
      <c r="CZ4" s="589"/>
      <c r="DA4" s="590"/>
      <c r="DB4" s="588">
        <v>6.3</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3089500</v>
      </c>
      <c r="BO5" s="420"/>
      <c r="BP5" s="420"/>
      <c r="BQ5" s="420"/>
      <c r="BR5" s="420"/>
      <c r="BS5" s="420"/>
      <c r="BT5" s="420"/>
      <c r="BU5" s="421"/>
      <c r="BV5" s="419">
        <v>2632208</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81.099999999999994</v>
      </c>
      <c r="CU5" s="390"/>
      <c r="CV5" s="390"/>
      <c r="CW5" s="390"/>
      <c r="CX5" s="390"/>
      <c r="CY5" s="390"/>
      <c r="CZ5" s="390"/>
      <c r="DA5" s="391"/>
      <c r="DB5" s="389">
        <v>79.3</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133403</v>
      </c>
      <c r="BO6" s="420"/>
      <c r="BP6" s="420"/>
      <c r="BQ6" s="420"/>
      <c r="BR6" s="420"/>
      <c r="BS6" s="420"/>
      <c r="BT6" s="420"/>
      <c r="BU6" s="421"/>
      <c r="BV6" s="419">
        <v>144835</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81.400000000000006</v>
      </c>
      <c r="CU6" s="563"/>
      <c r="CV6" s="563"/>
      <c r="CW6" s="563"/>
      <c r="CX6" s="563"/>
      <c r="CY6" s="563"/>
      <c r="CZ6" s="563"/>
      <c r="DA6" s="564"/>
      <c r="DB6" s="562">
        <v>80</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3664</v>
      </c>
      <c r="BO7" s="420"/>
      <c r="BP7" s="420"/>
      <c r="BQ7" s="420"/>
      <c r="BR7" s="420"/>
      <c r="BS7" s="420"/>
      <c r="BT7" s="420"/>
      <c r="BU7" s="421"/>
      <c r="BV7" s="419">
        <v>34199</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1805567</v>
      </c>
      <c r="CU7" s="420"/>
      <c r="CV7" s="420"/>
      <c r="CW7" s="420"/>
      <c r="CX7" s="420"/>
      <c r="CY7" s="420"/>
      <c r="CZ7" s="420"/>
      <c r="DA7" s="421"/>
      <c r="DB7" s="419">
        <v>1762131</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129739</v>
      </c>
      <c r="BO8" s="420"/>
      <c r="BP8" s="420"/>
      <c r="BQ8" s="420"/>
      <c r="BR8" s="420"/>
      <c r="BS8" s="420"/>
      <c r="BT8" s="420"/>
      <c r="BU8" s="421"/>
      <c r="BV8" s="419">
        <v>110636</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0.49</v>
      </c>
      <c r="CU8" s="523"/>
      <c r="CV8" s="523"/>
      <c r="CW8" s="523"/>
      <c r="CX8" s="523"/>
      <c r="CY8" s="523"/>
      <c r="CZ8" s="523"/>
      <c r="DA8" s="524"/>
      <c r="DB8" s="522">
        <v>0.5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3501</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19103</v>
      </c>
      <c r="BO9" s="420"/>
      <c r="BP9" s="420"/>
      <c r="BQ9" s="420"/>
      <c r="BR9" s="420"/>
      <c r="BS9" s="420"/>
      <c r="BT9" s="420"/>
      <c r="BU9" s="421"/>
      <c r="BV9" s="419">
        <v>12887</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11.6</v>
      </c>
      <c r="CU9" s="390"/>
      <c r="CV9" s="390"/>
      <c r="CW9" s="390"/>
      <c r="CX9" s="390"/>
      <c r="CY9" s="390"/>
      <c r="CZ9" s="390"/>
      <c r="DA9" s="391"/>
      <c r="DB9" s="389">
        <v>12.8</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3439</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90</v>
      </c>
      <c r="AV10" s="467"/>
      <c r="AW10" s="467"/>
      <c r="AX10" s="467"/>
      <c r="AY10" s="399" t="s">
        <v>114</v>
      </c>
      <c r="AZ10" s="400"/>
      <c r="BA10" s="400"/>
      <c r="BB10" s="400"/>
      <c r="BC10" s="400"/>
      <c r="BD10" s="400"/>
      <c r="BE10" s="400"/>
      <c r="BF10" s="400"/>
      <c r="BG10" s="400"/>
      <c r="BH10" s="400"/>
      <c r="BI10" s="400"/>
      <c r="BJ10" s="400"/>
      <c r="BK10" s="400"/>
      <c r="BL10" s="400"/>
      <c r="BM10" s="401"/>
      <c r="BN10" s="419">
        <v>27379</v>
      </c>
      <c r="BO10" s="420"/>
      <c r="BP10" s="420"/>
      <c r="BQ10" s="420"/>
      <c r="BR10" s="420"/>
      <c r="BS10" s="420"/>
      <c r="BT10" s="420"/>
      <c r="BU10" s="421"/>
      <c r="BV10" s="419">
        <v>831</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116</v>
      </c>
      <c r="M11" s="375"/>
      <c r="N11" s="375"/>
      <c r="O11" s="375"/>
      <c r="P11" s="375"/>
      <c r="Q11" s="376"/>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8" t="s">
        <v>118</v>
      </c>
      <c r="AN11" s="393"/>
      <c r="AO11" s="393"/>
      <c r="AP11" s="393"/>
      <c r="AQ11" s="393"/>
      <c r="AR11" s="393"/>
      <c r="AS11" s="393"/>
      <c r="AT11" s="394"/>
      <c r="AU11" s="466" t="s">
        <v>90</v>
      </c>
      <c r="AV11" s="467"/>
      <c r="AW11" s="467"/>
      <c r="AX11" s="467"/>
      <c r="AY11" s="399" t="s">
        <v>119</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120</v>
      </c>
      <c r="CE11" s="373"/>
      <c r="CF11" s="373"/>
      <c r="CG11" s="373"/>
      <c r="CH11" s="373"/>
      <c r="CI11" s="373"/>
      <c r="CJ11" s="373"/>
      <c r="CK11" s="373"/>
      <c r="CL11" s="373"/>
      <c r="CM11" s="373"/>
      <c r="CN11" s="373"/>
      <c r="CO11" s="373"/>
      <c r="CP11" s="373"/>
      <c r="CQ11" s="373"/>
      <c r="CR11" s="373"/>
      <c r="CS11" s="429"/>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3616</v>
      </c>
      <c r="S12" s="538"/>
      <c r="T12" s="538"/>
      <c r="U12" s="538"/>
      <c r="V12" s="539"/>
      <c r="W12" s="540" t="s">
        <v>1</v>
      </c>
      <c r="X12" s="467"/>
      <c r="Y12" s="467"/>
      <c r="Z12" s="467"/>
      <c r="AA12" s="467"/>
      <c r="AB12" s="541"/>
      <c r="AC12" s="542" t="s">
        <v>124</v>
      </c>
      <c r="AD12" s="543"/>
      <c r="AE12" s="543"/>
      <c r="AF12" s="543"/>
      <c r="AG12" s="544"/>
      <c r="AH12" s="542" t="s">
        <v>125</v>
      </c>
      <c r="AI12" s="543"/>
      <c r="AJ12" s="543"/>
      <c r="AK12" s="543"/>
      <c r="AL12" s="545"/>
      <c r="AM12" s="478" t="s">
        <v>126</v>
      </c>
      <c r="AN12" s="393"/>
      <c r="AO12" s="393"/>
      <c r="AP12" s="393"/>
      <c r="AQ12" s="393"/>
      <c r="AR12" s="393"/>
      <c r="AS12" s="393"/>
      <c r="AT12" s="394"/>
      <c r="AU12" s="466" t="s">
        <v>90</v>
      </c>
      <c r="AV12" s="467"/>
      <c r="AW12" s="467"/>
      <c r="AX12" s="467"/>
      <c r="AY12" s="399" t="s">
        <v>127</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128</v>
      </c>
      <c r="CE12" s="373"/>
      <c r="CF12" s="373"/>
      <c r="CG12" s="373"/>
      <c r="CH12" s="373"/>
      <c r="CI12" s="373"/>
      <c r="CJ12" s="373"/>
      <c r="CK12" s="373"/>
      <c r="CL12" s="373"/>
      <c r="CM12" s="373"/>
      <c r="CN12" s="373"/>
      <c r="CO12" s="373"/>
      <c r="CP12" s="373"/>
      <c r="CQ12" s="373"/>
      <c r="CR12" s="373"/>
      <c r="CS12" s="429"/>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129</v>
      </c>
      <c r="N13" s="510"/>
      <c r="O13" s="510"/>
      <c r="P13" s="510"/>
      <c r="Q13" s="511"/>
      <c r="R13" s="512">
        <v>3585</v>
      </c>
      <c r="S13" s="513"/>
      <c r="T13" s="513"/>
      <c r="U13" s="513"/>
      <c r="V13" s="514"/>
      <c r="W13" s="500" t="s">
        <v>130</v>
      </c>
      <c r="X13" s="442"/>
      <c r="Y13" s="442"/>
      <c r="Z13" s="442"/>
      <c r="AA13" s="442"/>
      <c r="AB13" s="443"/>
      <c r="AC13" s="395">
        <v>126</v>
      </c>
      <c r="AD13" s="396"/>
      <c r="AE13" s="396"/>
      <c r="AF13" s="396"/>
      <c r="AG13" s="397"/>
      <c r="AH13" s="395">
        <v>142</v>
      </c>
      <c r="AI13" s="396"/>
      <c r="AJ13" s="396"/>
      <c r="AK13" s="396"/>
      <c r="AL13" s="398"/>
      <c r="AM13" s="478" t="s">
        <v>131</v>
      </c>
      <c r="AN13" s="393"/>
      <c r="AO13" s="393"/>
      <c r="AP13" s="393"/>
      <c r="AQ13" s="393"/>
      <c r="AR13" s="393"/>
      <c r="AS13" s="393"/>
      <c r="AT13" s="394"/>
      <c r="AU13" s="466" t="s">
        <v>132</v>
      </c>
      <c r="AV13" s="467"/>
      <c r="AW13" s="467"/>
      <c r="AX13" s="467"/>
      <c r="AY13" s="399" t="s">
        <v>133</v>
      </c>
      <c r="AZ13" s="400"/>
      <c r="BA13" s="400"/>
      <c r="BB13" s="400"/>
      <c r="BC13" s="400"/>
      <c r="BD13" s="400"/>
      <c r="BE13" s="400"/>
      <c r="BF13" s="400"/>
      <c r="BG13" s="400"/>
      <c r="BH13" s="400"/>
      <c r="BI13" s="400"/>
      <c r="BJ13" s="400"/>
      <c r="BK13" s="400"/>
      <c r="BL13" s="400"/>
      <c r="BM13" s="401"/>
      <c r="BN13" s="419">
        <v>46482</v>
      </c>
      <c r="BO13" s="420"/>
      <c r="BP13" s="420"/>
      <c r="BQ13" s="420"/>
      <c r="BR13" s="420"/>
      <c r="BS13" s="420"/>
      <c r="BT13" s="420"/>
      <c r="BU13" s="421"/>
      <c r="BV13" s="419">
        <v>13718</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10</v>
      </c>
      <c r="CU13" s="390"/>
      <c r="CV13" s="390"/>
      <c r="CW13" s="390"/>
      <c r="CX13" s="390"/>
      <c r="CY13" s="390"/>
      <c r="CZ13" s="390"/>
      <c r="DA13" s="391"/>
      <c r="DB13" s="389">
        <v>10.3</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3620</v>
      </c>
      <c r="S14" s="513"/>
      <c r="T14" s="513"/>
      <c r="U14" s="513"/>
      <c r="V14" s="514"/>
      <c r="W14" s="515"/>
      <c r="X14" s="445"/>
      <c r="Y14" s="445"/>
      <c r="Z14" s="445"/>
      <c r="AA14" s="445"/>
      <c r="AB14" s="446"/>
      <c r="AC14" s="505">
        <v>7.2</v>
      </c>
      <c r="AD14" s="506"/>
      <c r="AE14" s="506"/>
      <c r="AF14" s="506"/>
      <c r="AG14" s="507"/>
      <c r="AH14" s="505">
        <v>8.1</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1.4</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129</v>
      </c>
      <c r="N15" s="510"/>
      <c r="O15" s="510"/>
      <c r="P15" s="510"/>
      <c r="Q15" s="511"/>
      <c r="R15" s="512">
        <v>3590</v>
      </c>
      <c r="S15" s="513"/>
      <c r="T15" s="513"/>
      <c r="U15" s="513"/>
      <c r="V15" s="514"/>
      <c r="W15" s="500" t="s">
        <v>137</v>
      </c>
      <c r="X15" s="442"/>
      <c r="Y15" s="442"/>
      <c r="Z15" s="442"/>
      <c r="AA15" s="442"/>
      <c r="AB15" s="443"/>
      <c r="AC15" s="395">
        <v>389</v>
      </c>
      <c r="AD15" s="396"/>
      <c r="AE15" s="396"/>
      <c r="AF15" s="396"/>
      <c r="AG15" s="397"/>
      <c r="AH15" s="395">
        <v>389</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748451</v>
      </c>
      <c r="BO15" s="415"/>
      <c r="BP15" s="415"/>
      <c r="BQ15" s="415"/>
      <c r="BR15" s="415"/>
      <c r="BS15" s="415"/>
      <c r="BT15" s="415"/>
      <c r="BU15" s="416"/>
      <c r="BV15" s="414">
        <v>742362</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22.1</v>
      </c>
      <c r="AD16" s="506"/>
      <c r="AE16" s="506"/>
      <c r="AF16" s="506"/>
      <c r="AG16" s="507"/>
      <c r="AH16" s="505">
        <v>22.1</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1579439</v>
      </c>
      <c r="BO16" s="420"/>
      <c r="BP16" s="420"/>
      <c r="BQ16" s="420"/>
      <c r="BR16" s="420"/>
      <c r="BS16" s="420"/>
      <c r="BT16" s="420"/>
      <c r="BU16" s="421"/>
      <c r="BV16" s="419">
        <v>1529822</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141</v>
      </c>
      <c r="S17" s="498"/>
      <c r="T17" s="498"/>
      <c r="U17" s="498"/>
      <c r="V17" s="499"/>
      <c r="W17" s="500" t="s">
        <v>144</v>
      </c>
      <c r="X17" s="442"/>
      <c r="Y17" s="442"/>
      <c r="Z17" s="442"/>
      <c r="AA17" s="442"/>
      <c r="AB17" s="443"/>
      <c r="AC17" s="395">
        <v>1244</v>
      </c>
      <c r="AD17" s="396"/>
      <c r="AE17" s="396"/>
      <c r="AF17" s="396"/>
      <c r="AG17" s="397"/>
      <c r="AH17" s="395">
        <v>1232</v>
      </c>
      <c r="AI17" s="396"/>
      <c r="AJ17" s="396"/>
      <c r="AK17" s="396"/>
      <c r="AL17" s="398"/>
      <c r="AM17" s="478"/>
      <c r="AN17" s="393"/>
      <c r="AO17" s="393"/>
      <c r="AP17" s="393"/>
      <c r="AQ17" s="393"/>
      <c r="AR17" s="393"/>
      <c r="AS17" s="393"/>
      <c r="AT17" s="394"/>
      <c r="AU17" s="466"/>
      <c r="AV17" s="467"/>
      <c r="AW17" s="467"/>
      <c r="AX17" s="467"/>
      <c r="AY17" s="399" t="s">
        <v>145</v>
      </c>
      <c r="AZ17" s="400"/>
      <c r="BA17" s="400"/>
      <c r="BB17" s="400"/>
      <c r="BC17" s="400"/>
      <c r="BD17" s="400"/>
      <c r="BE17" s="400"/>
      <c r="BF17" s="400"/>
      <c r="BG17" s="400"/>
      <c r="BH17" s="400"/>
      <c r="BI17" s="400"/>
      <c r="BJ17" s="400"/>
      <c r="BK17" s="400"/>
      <c r="BL17" s="400"/>
      <c r="BM17" s="401"/>
      <c r="BN17" s="419">
        <v>967227</v>
      </c>
      <c r="BO17" s="420"/>
      <c r="BP17" s="420"/>
      <c r="BQ17" s="420"/>
      <c r="BR17" s="420"/>
      <c r="BS17" s="420"/>
      <c r="BT17" s="420"/>
      <c r="BU17" s="421"/>
      <c r="BV17" s="419">
        <v>958781</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146</v>
      </c>
      <c r="C18" s="472"/>
      <c r="D18" s="472"/>
      <c r="E18" s="473"/>
      <c r="F18" s="473"/>
      <c r="G18" s="473"/>
      <c r="H18" s="473"/>
      <c r="I18" s="473"/>
      <c r="J18" s="473"/>
      <c r="K18" s="473"/>
      <c r="L18" s="474">
        <v>4.2</v>
      </c>
      <c r="M18" s="474"/>
      <c r="N18" s="474"/>
      <c r="O18" s="474"/>
      <c r="P18" s="474"/>
      <c r="Q18" s="474"/>
      <c r="R18" s="475"/>
      <c r="S18" s="475"/>
      <c r="T18" s="475"/>
      <c r="U18" s="475"/>
      <c r="V18" s="476"/>
      <c r="W18" s="490"/>
      <c r="X18" s="491"/>
      <c r="Y18" s="491"/>
      <c r="Z18" s="491"/>
      <c r="AA18" s="491"/>
      <c r="AB18" s="501"/>
      <c r="AC18" s="383">
        <v>70.7</v>
      </c>
      <c r="AD18" s="384"/>
      <c r="AE18" s="384"/>
      <c r="AF18" s="384"/>
      <c r="AG18" s="477"/>
      <c r="AH18" s="383">
        <v>69.900000000000006</v>
      </c>
      <c r="AI18" s="384"/>
      <c r="AJ18" s="384"/>
      <c r="AK18" s="384"/>
      <c r="AL18" s="385"/>
      <c r="AM18" s="478"/>
      <c r="AN18" s="393"/>
      <c r="AO18" s="393"/>
      <c r="AP18" s="393"/>
      <c r="AQ18" s="393"/>
      <c r="AR18" s="393"/>
      <c r="AS18" s="393"/>
      <c r="AT18" s="394"/>
      <c r="AU18" s="466"/>
      <c r="AV18" s="467"/>
      <c r="AW18" s="467"/>
      <c r="AX18" s="467"/>
      <c r="AY18" s="399" t="s">
        <v>147</v>
      </c>
      <c r="AZ18" s="400"/>
      <c r="BA18" s="400"/>
      <c r="BB18" s="400"/>
      <c r="BC18" s="400"/>
      <c r="BD18" s="400"/>
      <c r="BE18" s="400"/>
      <c r="BF18" s="400"/>
      <c r="BG18" s="400"/>
      <c r="BH18" s="400"/>
      <c r="BI18" s="400"/>
      <c r="BJ18" s="400"/>
      <c r="BK18" s="400"/>
      <c r="BL18" s="400"/>
      <c r="BM18" s="401"/>
      <c r="BN18" s="419">
        <v>1559561</v>
      </c>
      <c r="BO18" s="420"/>
      <c r="BP18" s="420"/>
      <c r="BQ18" s="420"/>
      <c r="BR18" s="420"/>
      <c r="BS18" s="420"/>
      <c r="BT18" s="420"/>
      <c r="BU18" s="421"/>
      <c r="BV18" s="419">
        <v>1473639</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148</v>
      </c>
      <c r="C19" s="472"/>
      <c r="D19" s="472"/>
      <c r="E19" s="473"/>
      <c r="F19" s="473"/>
      <c r="G19" s="473"/>
      <c r="H19" s="473"/>
      <c r="I19" s="473"/>
      <c r="J19" s="473"/>
      <c r="K19" s="473"/>
      <c r="L19" s="479">
        <v>834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149</v>
      </c>
      <c r="AZ19" s="400"/>
      <c r="BA19" s="400"/>
      <c r="BB19" s="400"/>
      <c r="BC19" s="400"/>
      <c r="BD19" s="400"/>
      <c r="BE19" s="400"/>
      <c r="BF19" s="400"/>
      <c r="BG19" s="400"/>
      <c r="BH19" s="400"/>
      <c r="BI19" s="400"/>
      <c r="BJ19" s="400"/>
      <c r="BK19" s="400"/>
      <c r="BL19" s="400"/>
      <c r="BM19" s="401"/>
      <c r="BN19" s="419">
        <v>2286105</v>
      </c>
      <c r="BO19" s="420"/>
      <c r="BP19" s="420"/>
      <c r="BQ19" s="420"/>
      <c r="BR19" s="420"/>
      <c r="BS19" s="420"/>
      <c r="BT19" s="420"/>
      <c r="BU19" s="421"/>
      <c r="BV19" s="419">
        <v>2095491</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150</v>
      </c>
      <c r="C20" s="472"/>
      <c r="D20" s="472"/>
      <c r="E20" s="473"/>
      <c r="F20" s="473"/>
      <c r="G20" s="473"/>
      <c r="H20" s="473"/>
      <c r="I20" s="473"/>
      <c r="J20" s="473"/>
      <c r="K20" s="473"/>
      <c r="L20" s="479">
        <v>1243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151</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152</v>
      </c>
      <c r="C22" s="433"/>
      <c r="D22" s="434"/>
      <c r="E22" s="441" t="s">
        <v>1</v>
      </c>
      <c r="F22" s="442"/>
      <c r="G22" s="442"/>
      <c r="H22" s="442"/>
      <c r="I22" s="442"/>
      <c r="J22" s="442"/>
      <c r="K22" s="443"/>
      <c r="L22" s="441" t="s">
        <v>153</v>
      </c>
      <c r="M22" s="442"/>
      <c r="N22" s="442"/>
      <c r="O22" s="442"/>
      <c r="P22" s="443"/>
      <c r="Q22" s="447" t="s">
        <v>154</v>
      </c>
      <c r="R22" s="448"/>
      <c r="S22" s="448"/>
      <c r="T22" s="448"/>
      <c r="U22" s="448"/>
      <c r="V22" s="449"/>
      <c r="W22" s="453" t="s">
        <v>155</v>
      </c>
      <c r="X22" s="433"/>
      <c r="Y22" s="434"/>
      <c r="Z22" s="441" t="s">
        <v>1</v>
      </c>
      <c r="AA22" s="442"/>
      <c r="AB22" s="442"/>
      <c r="AC22" s="442"/>
      <c r="AD22" s="442"/>
      <c r="AE22" s="442"/>
      <c r="AF22" s="442"/>
      <c r="AG22" s="443"/>
      <c r="AH22" s="458" t="s">
        <v>156</v>
      </c>
      <c r="AI22" s="442"/>
      <c r="AJ22" s="442"/>
      <c r="AK22" s="442"/>
      <c r="AL22" s="443"/>
      <c r="AM22" s="458" t="s">
        <v>157</v>
      </c>
      <c r="AN22" s="459"/>
      <c r="AO22" s="459"/>
      <c r="AP22" s="459"/>
      <c r="AQ22" s="459"/>
      <c r="AR22" s="460"/>
      <c r="AS22" s="447" t="s">
        <v>154</v>
      </c>
      <c r="AT22" s="448"/>
      <c r="AU22" s="448"/>
      <c r="AV22" s="448"/>
      <c r="AW22" s="448"/>
      <c r="AX22" s="464"/>
      <c r="AY22" s="411" t="s">
        <v>158</v>
      </c>
      <c r="AZ22" s="412"/>
      <c r="BA22" s="412"/>
      <c r="BB22" s="412"/>
      <c r="BC22" s="412"/>
      <c r="BD22" s="412"/>
      <c r="BE22" s="412"/>
      <c r="BF22" s="412"/>
      <c r="BG22" s="412"/>
      <c r="BH22" s="412"/>
      <c r="BI22" s="412"/>
      <c r="BJ22" s="412"/>
      <c r="BK22" s="412"/>
      <c r="BL22" s="412"/>
      <c r="BM22" s="413"/>
      <c r="BN22" s="414">
        <v>3063501</v>
      </c>
      <c r="BO22" s="415"/>
      <c r="BP22" s="415"/>
      <c r="BQ22" s="415"/>
      <c r="BR22" s="415"/>
      <c r="BS22" s="415"/>
      <c r="BT22" s="415"/>
      <c r="BU22" s="416"/>
      <c r="BV22" s="414">
        <v>2930760</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159</v>
      </c>
      <c r="AZ23" s="400"/>
      <c r="BA23" s="400"/>
      <c r="BB23" s="400"/>
      <c r="BC23" s="400"/>
      <c r="BD23" s="400"/>
      <c r="BE23" s="400"/>
      <c r="BF23" s="400"/>
      <c r="BG23" s="400"/>
      <c r="BH23" s="400"/>
      <c r="BI23" s="400"/>
      <c r="BJ23" s="400"/>
      <c r="BK23" s="400"/>
      <c r="BL23" s="400"/>
      <c r="BM23" s="401"/>
      <c r="BN23" s="419">
        <v>1391729</v>
      </c>
      <c r="BO23" s="420"/>
      <c r="BP23" s="420"/>
      <c r="BQ23" s="420"/>
      <c r="BR23" s="420"/>
      <c r="BS23" s="420"/>
      <c r="BT23" s="420"/>
      <c r="BU23" s="421"/>
      <c r="BV23" s="419">
        <v>1233526</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160</v>
      </c>
      <c r="F24" s="393"/>
      <c r="G24" s="393"/>
      <c r="H24" s="393"/>
      <c r="I24" s="393"/>
      <c r="J24" s="393"/>
      <c r="K24" s="394"/>
      <c r="L24" s="395">
        <v>1</v>
      </c>
      <c r="M24" s="396"/>
      <c r="N24" s="396"/>
      <c r="O24" s="396"/>
      <c r="P24" s="397"/>
      <c r="Q24" s="395">
        <v>8140</v>
      </c>
      <c r="R24" s="396"/>
      <c r="S24" s="396"/>
      <c r="T24" s="396"/>
      <c r="U24" s="396"/>
      <c r="V24" s="397"/>
      <c r="W24" s="454"/>
      <c r="X24" s="436"/>
      <c r="Y24" s="437"/>
      <c r="Z24" s="392" t="s">
        <v>161</v>
      </c>
      <c r="AA24" s="393"/>
      <c r="AB24" s="393"/>
      <c r="AC24" s="393"/>
      <c r="AD24" s="393"/>
      <c r="AE24" s="393"/>
      <c r="AF24" s="393"/>
      <c r="AG24" s="394"/>
      <c r="AH24" s="395">
        <v>48</v>
      </c>
      <c r="AI24" s="396"/>
      <c r="AJ24" s="396"/>
      <c r="AK24" s="396"/>
      <c r="AL24" s="397"/>
      <c r="AM24" s="395">
        <v>145728</v>
      </c>
      <c r="AN24" s="396"/>
      <c r="AO24" s="396"/>
      <c r="AP24" s="396"/>
      <c r="AQ24" s="396"/>
      <c r="AR24" s="397"/>
      <c r="AS24" s="395">
        <v>3036</v>
      </c>
      <c r="AT24" s="396"/>
      <c r="AU24" s="396"/>
      <c r="AV24" s="396"/>
      <c r="AW24" s="396"/>
      <c r="AX24" s="398"/>
      <c r="AY24" s="386" t="s">
        <v>162</v>
      </c>
      <c r="AZ24" s="387"/>
      <c r="BA24" s="387"/>
      <c r="BB24" s="387"/>
      <c r="BC24" s="387"/>
      <c r="BD24" s="387"/>
      <c r="BE24" s="387"/>
      <c r="BF24" s="387"/>
      <c r="BG24" s="387"/>
      <c r="BH24" s="387"/>
      <c r="BI24" s="387"/>
      <c r="BJ24" s="387"/>
      <c r="BK24" s="387"/>
      <c r="BL24" s="387"/>
      <c r="BM24" s="388"/>
      <c r="BN24" s="419">
        <v>2141641</v>
      </c>
      <c r="BO24" s="420"/>
      <c r="BP24" s="420"/>
      <c r="BQ24" s="420"/>
      <c r="BR24" s="420"/>
      <c r="BS24" s="420"/>
      <c r="BT24" s="420"/>
      <c r="BU24" s="421"/>
      <c r="BV24" s="419">
        <v>1906650</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163</v>
      </c>
      <c r="F25" s="393"/>
      <c r="G25" s="393"/>
      <c r="H25" s="393"/>
      <c r="I25" s="393"/>
      <c r="J25" s="393"/>
      <c r="K25" s="394"/>
      <c r="L25" s="395" t="s">
        <v>121</v>
      </c>
      <c r="M25" s="396"/>
      <c r="N25" s="396"/>
      <c r="O25" s="396"/>
      <c r="P25" s="397"/>
      <c r="Q25" s="395" t="s">
        <v>121</v>
      </c>
      <c r="R25" s="396"/>
      <c r="S25" s="396"/>
      <c r="T25" s="396"/>
      <c r="U25" s="396"/>
      <c r="V25" s="397"/>
      <c r="W25" s="454"/>
      <c r="X25" s="436"/>
      <c r="Y25" s="437"/>
      <c r="Z25" s="392" t="s">
        <v>164</v>
      </c>
      <c r="AA25" s="393"/>
      <c r="AB25" s="393"/>
      <c r="AC25" s="393"/>
      <c r="AD25" s="393"/>
      <c r="AE25" s="393"/>
      <c r="AF25" s="393"/>
      <c r="AG25" s="394"/>
      <c r="AH25" s="395" t="s">
        <v>121</v>
      </c>
      <c r="AI25" s="396"/>
      <c r="AJ25" s="396"/>
      <c r="AK25" s="396"/>
      <c r="AL25" s="397"/>
      <c r="AM25" s="395" t="s">
        <v>121</v>
      </c>
      <c r="AN25" s="396"/>
      <c r="AO25" s="396"/>
      <c r="AP25" s="396"/>
      <c r="AQ25" s="396"/>
      <c r="AR25" s="397"/>
      <c r="AS25" s="395" t="s">
        <v>121</v>
      </c>
      <c r="AT25" s="396"/>
      <c r="AU25" s="396"/>
      <c r="AV25" s="396"/>
      <c r="AW25" s="396"/>
      <c r="AX25" s="398"/>
      <c r="AY25" s="411" t="s">
        <v>165</v>
      </c>
      <c r="AZ25" s="412"/>
      <c r="BA25" s="412"/>
      <c r="BB25" s="412"/>
      <c r="BC25" s="412"/>
      <c r="BD25" s="412"/>
      <c r="BE25" s="412"/>
      <c r="BF25" s="412"/>
      <c r="BG25" s="412"/>
      <c r="BH25" s="412"/>
      <c r="BI25" s="412"/>
      <c r="BJ25" s="412"/>
      <c r="BK25" s="412"/>
      <c r="BL25" s="412"/>
      <c r="BM25" s="413"/>
      <c r="BN25" s="414">
        <v>42951</v>
      </c>
      <c r="BO25" s="415"/>
      <c r="BP25" s="415"/>
      <c r="BQ25" s="415"/>
      <c r="BR25" s="415"/>
      <c r="BS25" s="415"/>
      <c r="BT25" s="415"/>
      <c r="BU25" s="416"/>
      <c r="BV25" s="414">
        <v>38931</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166</v>
      </c>
      <c r="F26" s="393"/>
      <c r="G26" s="393"/>
      <c r="H26" s="393"/>
      <c r="I26" s="393"/>
      <c r="J26" s="393"/>
      <c r="K26" s="394"/>
      <c r="L26" s="395">
        <v>1</v>
      </c>
      <c r="M26" s="396"/>
      <c r="N26" s="396"/>
      <c r="O26" s="396"/>
      <c r="P26" s="397"/>
      <c r="Q26" s="395">
        <v>6110</v>
      </c>
      <c r="R26" s="396"/>
      <c r="S26" s="396"/>
      <c r="T26" s="396"/>
      <c r="U26" s="396"/>
      <c r="V26" s="397"/>
      <c r="W26" s="454"/>
      <c r="X26" s="436"/>
      <c r="Y26" s="437"/>
      <c r="Z26" s="392" t="s">
        <v>167</v>
      </c>
      <c r="AA26" s="430"/>
      <c r="AB26" s="430"/>
      <c r="AC26" s="430"/>
      <c r="AD26" s="430"/>
      <c r="AE26" s="430"/>
      <c r="AF26" s="430"/>
      <c r="AG26" s="431"/>
      <c r="AH26" s="395" t="s">
        <v>121</v>
      </c>
      <c r="AI26" s="396"/>
      <c r="AJ26" s="396"/>
      <c r="AK26" s="396"/>
      <c r="AL26" s="397"/>
      <c r="AM26" s="395" t="s">
        <v>121</v>
      </c>
      <c r="AN26" s="396"/>
      <c r="AO26" s="396"/>
      <c r="AP26" s="396"/>
      <c r="AQ26" s="396"/>
      <c r="AR26" s="397"/>
      <c r="AS26" s="395" t="s">
        <v>121</v>
      </c>
      <c r="AT26" s="396"/>
      <c r="AU26" s="396"/>
      <c r="AV26" s="396"/>
      <c r="AW26" s="396"/>
      <c r="AX26" s="398"/>
      <c r="AY26" s="428" t="s">
        <v>168</v>
      </c>
      <c r="AZ26" s="373"/>
      <c r="BA26" s="373"/>
      <c r="BB26" s="373"/>
      <c r="BC26" s="373"/>
      <c r="BD26" s="373"/>
      <c r="BE26" s="373"/>
      <c r="BF26" s="373"/>
      <c r="BG26" s="373"/>
      <c r="BH26" s="373"/>
      <c r="BI26" s="373"/>
      <c r="BJ26" s="373"/>
      <c r="BK26" s="373"/>
      <c r="BL26" s="373"/>
      <c r="BM26" s="429"/>
      <c r="BN26" s="419" t="s">
        <v>121</v>
      </c>
      <c r="BO26" s="420"/>
      <c r="BP26" s="420"/>
      <c r="BQ26" s="420"/>
      <c r="BR26" s="420"/>
      <c r="BS26" s="420"/>
      <c r="BT26" s="420"/>
      <c r="BU26" s="421"/>
      <c r="BV26" s="419" t="s">
        <v>121</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169</v>
      </c>
      <c r="F27" s="393"/>
      <c r="G27" s="393"/>
      <c r="H27" s="393"/>
      <c r="I27" s="393"/>
      <c r="J27" s="393"/>
      <c r="K27" s="394"/>
      <c r="L27" s="395">
        <v>1</v>
      </c>
      <c r="M27" s="396"/>
      <c r="N27" s="396"/>
      <c r="O27" s="396"/>
      <c r="P27" s="397"/>
      <c r="Q27" s="395">
        <v>3230</v>
      </c>
      <c r="R27" s="396"/>
      <c r="S27" s="396"/>
      <c r="T27" s="396"/>
      <c r="U27" s="396"/>
      <c r="V27" s="397"/>
      <c r="W27" s="454"/>
      <c r="X27" s="436"/>
      <c r="Y27" s="437"/>
      <c r="Z27" s="392" t="s">
        <v>170</v>
      </c>
      <c r="AA27" s="393"/>
      <c r="AB27" s="393"/>
      <c r="AC27" s="393"/>
      <c r="AD27" s="393"/>
      <c r="AE27" s="393"/>
      <c r="AF27" s="393"/>
      <c r="AG27" s="394"/>
      <c r="AH27" s="395">
        <v>2</v>
      </c>
      <c r="AI27" s="396"/>
      <c r="AJ27" s="396"/>
      <c r="AK27" s="396"/>
      <c r="AL27" s="397"/>
      <c r="AM27" s="395" t="s">
        <v>171</v>
      </c>
      <c r="AN27" s="396"/>
      <c r="AO27" s="396"/>
      <c r="AP27" s="396"/>
      <c r="AQ27" s="396"/>
      <c r="AR27" s="397"/>
      <c r="AS27" s="395" t="s">
        <v>171</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t="s">
        <v>121</v>
      </c>
      <c r="BO27" s="423"/>
      <c r="BP27" s="423"/>
      <c r="BQ27" s="423"/>
      <c r="BR27" s="423"/>
      <c r="BS27" s="423"/>
      <c r="BT27" s="423"/>
      <c r="BU27" s="424"/>
      <c r="BV27" s="422" t="s">
        <v>121</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2490</v>
      </c>
      <c r="R28" s="396"/>
      <c r="S28" s="396"/>
      <c r="T28" s="396"/>
      <c r="U28" s="396"/>
      <c r="V28" s="397"/>
      <c r="W28" s="454"/>
      <c r="X28" s="436"/>
      <c r="Y28" s="437"/>
      <c r="Z28" s="392" t="s">
        <v>174</v>
      </c>
      <c r="AA28" s="393"/>
      <c r="AB28" s="393"/>
      <c r="AC28" s="393"/>
      <c r="AD28" s="393"/>
      <c r="AE28" s="393"/>
      <c r="AF28" s="393"/>
      <c r="AG28" s="394"/>
      <c r="AH28" s="395" t="s">
        <v>121</v>
      </c>
      <c r="AI28" s="396"/>
      <c r="AJ28" s="396"/>
      <c r="AK28" s="396"/>
      <c r="AL28" s="397"/>
      <c r="AM28" s="395" t="s">
        <v>121</v>
      </c>
      <c r="AN28" s="396"/>
      <c r="AO28" s="396"/>
      <c r="AP28" s="396"/>
      <c r="AQ28" s="396"/>
      <c r="AR28" s="397"/>
      <c r="AS28" s="395" t="s">
        <v>121</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566903</v>
      </c>
      <c r="BO28" s="415"/>
      <c r="BP28" s="415"/>
      <c r="BQ28" s="415"/>
      <c r="BR28" s="415"/>
      <c r="BS28" s="415"/>
      <c r="BT28" s="415"/>
      <c r="BU28" s="416"/>
      <c r="BV28" s="414">
        <v>539524</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8</v>
      </c>
      <c r="M29" s="396"/>
      <c r="N29" s="396"/>
      <c r="O29" s="396"/>
      <c r="P29" s="397"/>
      <c r="Q29" s="395">
        <v>2350</v>
      </c>
      <c r="R29" s="396"/>
      <c r="S29" s="396"/>
      <c r="T29" s="396"/>
      <c r="U29" s="396"/>
      <c r="V29" s="397"/>
      <c r="W29" s="455"/>
      <c r="X29" s="456"/>
      <c r="Y29" s="457"/>
      <c r="Z29" s="392" t="s">
        <v>177</v>
      </c>
      <c r="AA29" s="393"/>
      <c r="AB29" s="393"/>
      <c r="AC29" s="393"/>
      <c r="AD29" s="393"/>
      <c r="AE29" s="393"/>
      <c r="AF29" s="393"/>
      <c r="AG29" s="394"/>
      <c r="AH29" s="395">
        <v>50</v>
      </c>
      <c r="AI29" s="396"/>
      <c r="AJ29" s="396"/>
      <c r="AK29" s="396"/>
      <c r="AL29" s="397"/>
      <c r="AM29" s="395">
        <v>153468</v>
      </c>
      <c r="AN29" s="396"/>
      <c r="AO29" s="396"/>
      <c r="AP29" s="396"/>
      <c r="AQ29" s="396"/>
      <c r="AR29" s="397"/>
      <c r="AS29" s="395">
        <v>3069</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91010</v>
      </c>
      <c r="BO29" s="420"/>
      <c r="BP29" s="420"/>
      <c r="BQ29" s="420"/>
      <c r="BR29" s="420"/>
      <c r="BS29" s="420"/>
      <c r="BT29" s="420"/>
      <c r="BU29" s="421"/>
      <c r="BV29" s="419">
        <v>79032</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94.8</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497181</v>
      </c>
      <c r="BO30" s="423"/>
      <c r="BP30" s="423"/>
      <c r="BQ30" s="423"/>
      <c r="BR30" s="423"/>
      <c r="BS30" s="423"/>
      <c r="BT30" s="423"/>
      <c r="BU30" s="424"/>
      <c r="BV30" s="422">
        <v>465561</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国民健康保険事業勘定特別会計</v>
      </c>
      <c r="X34" s="368"/>
      <c r="Y34" s="368"/>
      <c r="Z34" s="368"/>
      <c r="AA34" s="368"/>
      <c r="AB34" s="368"/>
      <c r="AC34" s="368"/>
      <c r="AD34" s="368"/>
      <c r="AE34" s="368"/>
      <c r="AF34" s="368"/>
      <c r="AG34" s="368"/>
      <c r="AH34" s="368"/>
      <c r="AI34" s="368"/>
      <c r="AJ34" s="368"/>
      <c r="AK34" s="368"/>
      <c r="AL34" s="169"/>
      <c r="AM34" s="367">
        <f>IF(AO34="","",MAX(C34:D43,U34:V43)+1)</f>
        <v>4</v>
      </c>
      <c r="AN34" s="367"/>
      <c r="AO34" s="368" t="str">
        <f>IF('各会計、関係団体の財政状況及び健全化判断比率'!B30="","",'各会計、関係団体の財政状況及び健全化判断比率'!B30)</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5</v>
      </c>
      <c r="BX34" s="367"/>
      <c r="BY34" s="368" t="str">
        <f>IF('各会計、関係団体の財政状況及び健全化判断比率'!B68="","",'各会計、関係団体の財政状況及び健全化判断比率'!B68)</f>
        <v>米子市日吉津村中学校組合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6</v>
      </c>
      <c r="BX35" s="367"/>
      <c r="BY35" s="368" t="str">
        <f>IF('各会計、関係団体の財政状況及び健全化判断比率'!B69="","",'各会計、関係団体の財政状況及び健全化判断比率'!B69)</f>
        <v>鳥取県西部広域行政管理組合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7</v>
      </c>
      <c r="BX36" s="367"/>
      <c r="BY36" s="368" t="str">
        <f>IF('各会計、関係団体の財政状況及び健全化判断比率'!B70="","",'各会計、関係団体の財政状況及び健全化判断比率'!B70)</f>
        <v>南部箕蚊屋広域連合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8</v>
      </c>
      <c r="BX37" s="367"/>
      <c r="BY37" s="368" t="str">
        <f>IF('各会計、関係団体の財政状況及び健全化判断比率'!B71="","",'各会計、関係団体の財政状況及び健全化判断比率'!B71)</f>
        <v>南部箕蚊屋広域連合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9</v>
      </c>
      <c r="BX38" s="367"/>
      <c r="BY38" s="368" t="str">
        <f>IF('各会計、関係団体の財政状況及び健全化判断比率'!B72="","",'各会計、関係団体の財政状況及び健全化判断比率'!B72)</f>
        <v>鳥取県後期高齢者医療広域連合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10</v>
      </c>
      <c r="BX39" s="367"/>
      <c r="BY39" s="368" t="str">
        <f>IF('各会計、関係団体の財政状況及び健全化判断比率'!B73="","",'各会計、関係団体の財政状況及び健全化判断比率'!B73)</f>
        <v>鳥取県後期高齢者医療広域連合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11</v>
      </c>
      <c r="BX40" s="367"/>
      <c r="BY40" s="368" t="str">
        <f>IF('各会計、関係団体の財政状況及び健全化判断比率'!B74="","",'各会計、関係団体の財政状況及び健全化判断比率'!B74)</f>
        <v>鳥取県町村総合事務組合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D9zsyOCFgAvfeCJ50xY3oPFY7AIFaPj5C1XAbEwjV0SIxY7QfV6zbkx6gJfDowuLubtZO2ptls/Ox7c9uCMfqA==" saltValue="VyxSE56qqZt+M24UMpKF7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1" t="s">
        <v>528</v>
      </c>
      <c r="D34" s="1151"/>
      <c r="E34" s="1152"/>
      <c r="F34" s="32">
        <v>12.34</v>
      </c>
      <c r="G34" s="33">
        <v>6.81</v>
      </c>
      <c r="H34" s="33">
        <v>5.71</v>
      </c>
      <c r="I34" s="33">
        <v>6.27</v>
      </c>
      <c r="J34" s="34">
        <v>7.18</v>
      </c>
      <c r="K34" s="22"/>
      <c r="L34" s="22"/>
      <c r="M34" s="22"/>
      <c r="N34" s="22"/>
      <c r="O34" s="22"/>
      <c r="P34" s="22"/>
    </row>
    <row r="35" spans="1:16" ht="39" customHeight="1" x14ac:dyDescent="0.15">
      <c r="A35" s="22"/>
      <c r="B35" s="35"/>
      <c r="C35" s="1145" t="s">
        <v>529</v>
      </c>
      <c r="D35" s="1146"/>
      <c r="E35" s="1147"/>
      <c r="F35" s="36">
        <v>0</v>
      </c>
      <c r="G35" s="37">
        <v>0.78</v>
      </c>
      <c r="H35" s="37">
        <v>0.92</v>
      </c>
      <c r="I35" s="37">
        <v>1.0900000000000001</v>
      </c>
      <c r="J35" s="38">
        <v>2.5099999999999998</v>
      </c>
      <c r="K35" s="22"/>
      <c r="L35" s="22"/>
      <c r="M35" s="22"/>
      <c r="N35" s="22"/>
      <c r="O35" s="22"/>
      <c r="P35" s="22"/>
    </row>
    <row r="36" spans="1:16" ht="39" customHeight="1" x14ac:dyDescent="0.15">
      <c r="A36" s="22"/>
      <c r="B36" s="35"/>
      <c r="C36" s="1145" t="s">
        <v>530</v>
      </c>
      <c r="D36" s="1146"/>
      <c r="E36" s="1147"/>
      <c r="F36" s="36">
        <v>0.42</v>
      </c>
      <c r="G36" s="37">
        <v>0</v>
      </c>
      <c r="H36" s="37">
        <v>0</v>
      </c>
      <c r="I36" s="37">
        <v>0.05</v>
      </c>
      <c r="J36" s="38">
        <v>0</v>
      </c>
      <c r="K36" s="22"/>
      <c r="L36" s="22"/>
      <c r="M36" s="22"/>
      <c r="N36" s="22"/>
      <c r="O36" s="22"/>
      <c r="P36" s="22"/>
    </row>
    <row r="37" spans="1:16" ht="39" customHeight="1" x14ac:dyDescent="0.15">
      <c r="A37" s="22"/>
      <c r="B37" s="35"/>
      <c r="C37" s="1145" t="s">
        <v>531</v>
      </c>
      <c r="D37" s="1146"/>
      <c r="E37" s="1147"/>
      <c r="F37" s="36">
        <v>0</v>
      </c>
      <c r="G37" s="37">
        <v>0</v>
      </c>
      <c r="H37" s="37">
        <v>0</v>
      </c>
      <c r="I37" s="37">
        <v>0.01</v>
      </c>
      <c r="J37" s="38">
        <v>0</v>
      </c>
      <c r="K37" s="22"/>
      <c r="L37" s="22"/>
      <c r="M37" s="22"/>
      <c r="N37" s="22"/>
      <c r="O37" s="22"/>
      <c r="P37" s="22"/>
    </row>
    <row r="38" spans="1:16" ht="39" customHeight="1" x14ac:dyDescent="0.15">
      <c r="A38" s="22"/>
      <c r="B38" s="35"/>
      <c r="C38" s="1145"/>
      <c r="D38" s="1146"/>
      <c r="E38" s="1147"/>
      <c r="F38" s="36"/>
      <c r="G38" s="37"/>
      <c r="H38" s="37"/>
      <c r="I38" s="37"/>
      <c r="J38" s="38"/>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532</v>
      </c>
      <c r="D42" s="1146"/>
      <c r="E42" s="1147"/>
      <c r="F42" s="36" t="s">
        <v>483</v>
      </c>
      <c r="G42" s="37" t="s">
        <v>483</v>
      </c>
      <c r="H42" s="37" t="s">
        <v>483</v>
      </c>
      <c r="I42" s="37" t="s">
        <v>483</v>
      </c>
      <c r="J42" s="38" t="s">
        <v>483</v>
      </c>
      <c r="K42" s="22"/>
      <c r="L42" s="22"/>
      <c r="M42" s="22"/>
      <c r="N42" s="22"/>
      <c r="O42" s="22"/>
      <c r="P42" s="22"/>
    </row>
    <row r="43" spans="1:16" ht="39" customHeight="1" thickBot="1" x14ac:dyDescent="0.2">
      <c r="A43" s="22"/>
      <c r="B43" s="40"/>
      <c r="C43" s="1148" t="s">
        <v>533</v>
      </c>
      <c r="D43" s="1149"/>
      <c r="E43" s="1150"/>
      <c r="F43" s="41" t="s">
        <v>483</v>
      </c>
      <c r="G43" s="42" t="s">
        <v>483</v>
      </c>
      <c r="H43" s="42" t="s">
        <v>483</v>
      </c>
      <c r="I43" s="42" t="s">
        <v>483</v>
      </c>
      <c r="J43" s="43" t="s">
        <v>483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qbN0e/3QR7/NWoGjti8/nDVB8HsXfoIsmFnaab4GwFHqYpBX/V//u9/lmgFpR9PW+BRcnjLUhqhrBDsMWsz4w==" saltValue="bJgrr8HruPn4TLpv7BUk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S54" sqref="S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248</v>
      </c>
      <c r="L45" s="60">
        <v>258</v>
      </c>
      <c r="M45" s="60">
        <v>255</v>
      </c>
      <c r="N45" s="60">
        <v>272</v>
      </c>
      <c r="O45" s="61">
        <v>269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483</v>
      </c>
      <c r="L46" s="64" t="s">
        <v>483</v>
      </c>
      <c r="M46" s="64" t="s">
        <v>483</v>
      </c>
      <c r="N46" s="64" t="s">
        <v>483</v>
      </c>
      <c r="O46" s="65" t="s">
        <v>483</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483</v>
      </c>
      <c r="L47" s="64" t="s">
        <v>483</v>
      </c>
      <c r="M47" s="64" t="s">
        <v>483</v>
      </c>
      <c r="N47" s="64" t="s">
        <v>483</v>
      </c>
      <c r="O47" s="65" t="s">
        <v>483</v>
      </c>
      <c r="P47" s="48"/>
      <c r="Q47" s="48"/>
      <c r="R47" s="48"/>
      <c r="S47" s="48"/>
      <c r="T47" s="48"/>
      <c r="U47" s="48"/>
    </row>
    <row r="48" spans="1:21" ht="30.75" customHeight="1" x14ac:dyDescent="0.15">
      <c r="A48" s="48"/>
      <c r="B48" s="1178"/>
      <c r="C48" s="1179"/>
      <c r="D48" s="62"/>
      <c r="E48" s="1155" t="s">
        <v>13</v>
      </c>
      <c r="F48" s="1155"/>
      <c r="G48" s="1155"/>
      <c r="H48" s="1155"/>
      <c r="I48" s="1155"/>
      <c r="J48" s="1156"/>
      <c r="K48" s="63">
        <v>46</v>
      </c>
      <c r="L48" s="64">
        <v>46</v>
      </c>
      <c r="M48" s="64">
        <v>46</v>
      </c>
      <c r="N48" s="64">
        <v>46</v>
      </c>
      <c r="O48" s="65">
        <v>42</v>
      </c>
      <c r="P48" s="48"/>
      <c r="Q48" s="48"/>
      <c r="R48" s="48"/>
      <c r="S48" s="48"/>
      <c r="T48" s="48"/>
      <c r="U48" s="48"/>
    </row>
    <row r="49" spans="1:21" ht="30.75" customHeight="1" x14ac:dyDescent="0.15">
      <c r="A49" s="48"/>
      <c r="B49" s="1178"/>
      <c r="C49" s="1179"/>
      <c r="D49" s="62"/>
      <c r="E49" s="1155" t="s">
        <v>14</v>
      </c>
      <c r="F49" s="1155"/>
      <c r="G49" s="1155"/>
      <c r="H49" s="1155"/>
      <c r="I49" s="1155"/>
      <c r="J49" s="1156"/>
      <c r="K49" s="63">
        <v>16</v>
      </c>
      <c r="L49" s="64">
        <v>17</v>
      </c>
      <c r="M49" s="64">
        <v>17</v>
      </c>
      <c r="N49" s="64">
        <v>19</v>
      </c>
      <c r="O49" s="65">
        <v>15</v>
      </c>
      <c r="P49" s="48"/>
      <c r="Q49" s="48"/>
      <c r="R49" s="48"/>
      <c r="S49" s="48"/>
      <c r="T49" s="48"/>
      <c r="U49" s="48"/>
    </row>
    <row r="50" spans="1:21" ht="30.75" customHeight="1" x14ac:dyDescent="0.15">
      <c r="A50" s="48"/>
      <c r="B50" s="1178"/>
      <c r="C50" s="1179"/>
      <c r="D50" s="62"/>
      <c r="E50" s="1155" t="s">
        <v>15</v>
      </c>
      <c r="F50" s="1155"/>
      <c r="G50" s="1155"/>
      <c r="H50" s="1155"/>
      <c r="I50" s="1155"/>
      <c r="J50" s="1156"/>
      <c r="K50" s="63">
        <v>9</v>
      </c>
      <c r="L50" s="64">
        <v>6</v>
      </c>
      <c r="M50" s="64">
        <v>2</v>
      </c>
      <c r="N50" s="64">
        <v>2</v>
      </c>
      <c r="O50" s="65" t="s">
        <v>483</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483</v>
      </c>
      <c r="L51" s="64" t="s">
        <v>483</v>
      </c>
      <c r="M51" s="64" t="s">
        <v>483</v>
      </c>
      <c r="N51" s="64" t="s">
        <v>483</v>
      </c>
      <c r="O51" s="65" t="s">
        <v>483</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154</v>
      </c>
      <c r="L52" s="64">
        <v>161</v>
      </c>
      <c r="M52" s="64">
        <v>167</v>
      </c>
      <c r="N52" s="64">
        <v>170</v>
      </c>
      <c r="O52" s="65">
        <v>166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165</v>
      </c>
      <c r="L53" s="69">
        <v>166</v>
      </c>
      <c r="M53" s="69">
        <v>153</v>
      </c>
      <c r="N53" s="69">
        <v>169</v>
      </c>
      <c r="O53" s="70">
        <v>160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534</v>
      </c>
      <c r="L57" s="81" t="s">
        <v>535</v>
      </c>
      <c r="M57" s="81" t="s">
        <v>536</v>
      </c>
      <c r="N57" s="81" t="s">
        <v>537</v>
      </c>
      <c r="O57" s="82" t="s">
        <v>538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v>78</v>
      </c>
      <c r="L59" s="87">
        <v>78</v>
      </c>
      <c r="M59" s="87">
        <v>79</v>
      </c>
      <c r="N59" s="87">
        <v>79</v>
      </c>
      <c r="O59" s="88"/>
    </row>
    <row r="60" spans="1:21" ht="31.5" customHeight="1" thickBot="1" x14ac:dyDescent="0.2">
      <c r="B60" s="1165"/>
      <c r="C60" s="1166"/>
      <c r="D60" s="1173" t="s">
        <v>27</v>
      </c>
      <c r="E60" s="1174"/>
      <c r="F60" s="1174"/>
      <c r="G60" s="1174"/>
      <c r="H60" s="1174"/>
      <c r="I60" s="1174"/>
      <c r="J60" s="1175"/>
      <c r="K60" s="89"/>
      <c r="L60" s="90">
        <v>1</v>
      </c>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p1VN4rOO0XIzkQ6whjGiz2pQsWKSh0CDFqsBLr7ceUghrn2xVOf81T2TS2vU+/xJsNxNFIpRNkAscjO6De30A==" saltValue="FZBzCVN0yrmRFDlwAyVWj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election activeCell="S45" sqref="S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522</v>
      </c>
      <c r="J40" s="103" t="s">
        <v>523</v>
      </c>
      <c r="K40" s="103" t="s">
        <v>524</v>
      </c>
      <c r="L40" s="103" t="s">
        <v>525</v>
      </c>
      <c r="M40" s="104" t="s">
        <v>526</v>
      </c>
    </row>
    <row r="41" spans="2:13" ht="27.75" customHeight="1" x14ac:dyDescent="0.15">
      <c r="B41" s="1196" t="s">
        <v>30</v>
      </c>
      <c r="C41" s="1197"/>
      <c r="D41" s="105"/>
      <c r="E41" s="1198" t="s">
        <v>31</v>
      </c>
      <c r="F41" s="1198"/>
      <c r="G41" s="1198"/>
      <c r="H41" s="1199"/>
      <c r="I41" s="343">
        <v>2339</v>
      </c>
      <c r="J41" s="344">
        <v>2682</v>
      </c>
      <c r="K41" s="344">
        <v>3137</v>
      </c>
      <c r="L41" s="344">
        <v>2931</v>
      </c>
      <c r="M41" s="345">
        <v>3064</v>
      </c>
    </row>
    <row r="42" spans="2:13" ht="27.75" customHeight="1" x14ac:dyDescent="0.15">
      <c r="B42" s="1186"/>
      <c r="C42" s="1187"/>
      <c r="D42" s="106"/>
      <c r="E42" s="1190" t="s">
        <v>32</v>
      </c>
      <c r="F42" s="1190"/>
      <c r="G42" s="1190"/>
      <c r="H42" s="1191"/>
      <c r="I42" s="346">
        <v>21</v>
      </c>
      <c r="J42" s="347">
        <v>72</v>
      </c>
      <c r="K42" s="347">
        <v>52</v>
      </c>
      <c r="L42" s="347">
        <v>39</v>
      </c>
      <c r="M42" s="348">
        <v>31</v>
      </c>
    </row>
    <row r="43" spans="2:13" ht="27.75" customHeight="1" x14ac:dyDescent="0.15">
      <c r="B43" s="1186"/>
      <c r="C43" s="1187"/>
      <c r="D43" s="106"/>
      <c r="E43" s="1190" t="s">
        <v>33</v>
      </c>
      <c r="F43" s="1190"/>
      <c r="G43" s="1190"/>
      <c r="H43" s="1191"/>
      <c r="I43" s="346">
        <v>167</v>
      </c>
      <c r="J43" s="347">
        <v>68</v>
      </c>
      <c r="K43" s="347">
        <v>275</v>
      </c>
      <c r="L43" s="347">
        <v>235</v>
      </c>
      <c r="M43" s="348">
        <v>247</v>
      </c>
    </row>
    <row r="44" spans="2:13" ht="27.75" customHeight="1" x14ac:dyDescent="0.15">
      <c r="B44" s="1186"/>
      <c r="C44" s="1187"/>
      <c r="D44" s="106"/>
      <c r="E44" s="1190" t="s">
        <v>34</v>
      </c>
      <c r="F44" s="1190"/>
      <c r="G44" s="1190"/>
      <c r="H44" s="1191"/>
      <c r="I44" s="346">
        <v>119</v>
      </c>
      <c r="J44" s="347">
        <v>107</v>
      </c>
      <c r="K44" s="347">
        <v>95</v>
      </c>
      <c r="L44" s="347">
        <v>86</v>
      </c>
      <c r="M44" s="348">
        <v>85</v>
      </c>
    </row>
    <row r="45" spans="2:13" ht="27.75" customHeight="1" x14ac:dyDescent="0.15">
      <c r="B45" s="1186"/>
      <c r="C45" s="1187"/>
      <c r="D45" s="106"/>
      <c r="E45" s="1190" t="s">
        <v>35</v>
      </c>
      <c r="F45" s="1190"/>
      <c r="G45" s="1190"/>
      <c r="H45" s="1191"/>
      <c r="I45" s="346">
        <v>163</v>
      </c>
      <c r="J45" s="347">
        <v>206</v>
      </c>
      <c r="K45" s="347">
        <v>223</v>
      </c>
      <c r="L45" s="347">
        <v>240</v>
      </c>
      <c r="M45" s="348">
        <v>252</v>
      </c>
    </row>
    <row r="46" spans="2:13" ht="27.75" customHeight="1" x14ac:dyDescent="0.15">
      <c r="B46" s="1186"/>
      <c r="C46" s="1187"/>
      <c r="D46" s="107"/>
      <c r="E46" s="1190" t="s">
        <v>36</v>
      </c>
      <c r="F46" s="1190"/>
      <c r="G46" s="1190"/>
      <c r="H46" s="1191"/>
      <c r="I46" s="346">
        <v>56</v>
      </c>
      <c r="J46" s="347">
        <v>63</v>
      </c>
      <c r="K46" s="347" t="s">
        <v>483</v>
      </c>
      <c r="L46" s="347" t="s">
        <v>483</v>
      </c>
      <c r="M46" s="348" t="s">
        <v>483</v>
      </c>
    </row>
    <row r="47" spans="2:13" ht="27.75" customHeight="1" x14ac:dyDescent="0.15">
      <c r="B47" s="1186"/>
      <c r="C47" s="1187"/>
      <c r="D47" s="108"/>
      <c r="E47" s="1200" t="s">
        <v>37</v>
      </c>
      <c r="F47" s="1201"/>
      <c r="G47" s="1201"/>
      <c r="H47" s="1202"/>
      <c r="I47" s="346" t="s">
        <v>483</v>
      </c>
      <c r="J47" s="347" t="s">
        <v>483</v>
      </c>
      <c r="K47" s="347" t="s">
        <v>483</v>
      </c>
      <c r="L47" s="347" t="s">
        <v>483</v>
      </c>
      <c r="M47" s="348" t="s">
        <v>483</v>
      </c>
    </row>
    <row r="48" spans="2:13" ht="27.75" customHeight="1" x14ac:dyDescent="0.15">
      <c r="B48" s="1186"/>
      <c r="C48" s="1187"/>
      <c r="D48" s="106"/>
      <c r="E48" s="1190" t="s">
        <v>38</v>
      </c>
      <c r="F48" s="1190"/>
      <c r="G48" s="1190"/>
      <c r="H48" s="1191"/>
      <c r="I48" s="346" t="s">
        <v>483</v>
      </c>
      <c r="J48" s="347" t="s">
        <v>483</v>
      </c>
      <c r="K48" s="347" t="s">
        <v>483</v>
      </c>
      <c r="L48" s="347" t="s">
        <v>483</v>
      </c>
      <c r="M48" s="348" t="s">
        <v>483</v>
      </c>
    </row>
    <row r="49" spans="2:13" ht="27.75" customHeight="1" x14ac:dyDescent="0.15">
      <c r="B49" s="1188"/>
      <c r="C49" s="1189"/>
      <c r="D49" s="106"/>
      <c r="E49" s="1190" t="s">
        <v>39</v>
      </c>
      <c r="F49" s="1190"/>
      <c r="G49" s="1190"/>
      <c r="H49" s="1191"/>
      <c r="I49" s="346" t="s">
        <v>483</v>
      </c>
      <c r="J49" s="347" t="s">
        <v>483</v>
      </c>
      <c r="K49" s="347" t="s">
        <v>483</v>
      </c>
      <c r="L49" s="347" t="s">
        <v>483</v>
      </c>
      <c r="M49" s="348" t="s">
        <v>483</v>
      </c>
    </row>
    <row r="50" spans="2:13" ht="27.75" customHeight="1" x14ac:dyDescent="0.15">
      <c r="B50" s="1184" t="s">
        <v>40</v>
      </c>
      <c r="C50" s="1185"/>
      <c r="D50" s="109"/>
      <c r="E50" s="1190" t="s">
        <v>41</v>
      </c>
      <c r="F50" s="1190"/>
      <c r="G50" s="1190"/>
      <c r="H50" s="1191"/>
      <c r="I50" s="346">
        <v>887</v>
      </c>
      <c r="J50" s="347">
        <v>1139</v>
      </c>
      <c r="K50" s="347">
        <v>1128</v>
      </c>
      <c r="L50" s="347">
        <v>1150</v>
      </c>
      <c r="M50" s="348">
        <v>1223</v>
      </c>
    </row>
    <row r="51" spans="2:13" ht="27.75" customHeight="1" x14ac:dyDescent="0.15">
      <c r="B51" s="1186"/>
      <c r="C51" s="1187"/>
      <c r="D51" s="106"/>
      <c r="E51" s="1190" t="s">
        <v>42</v>
      </c>
      <c r="F51" s="1190"/>
      <c r="G51" s="1190"/>
      <c r="H51" s="1191"/>
      <c r="I51" s="346">
        <v>51</v>
      </c>
      <c r="J51" s="347">
        <v>48</v>
      </c>
      <c r="K51" s="347">
        <v>37</v>
      </c>
      <c r="L51" s="347">
        <v>29</v>
      </c>
      <c r="M51" s="348">
        <v>22</v>
      </c>
    </row>
    <row r="52" spans="2:13" ht="27.75" customHeight="1" x14ac:dyDescent="0.15">
      <c r="B52" s="1188"/>
      <c r="C52" s="1189"/>
      <c r="D52" s="106"/>
      <c r="E52" s="1190" t="s">
        <v>43</v>
      </c>
      <c r="F52" s="1190"/>
      <c r="G52" s="1190"/>
      <c r="H52" s="1191"/>
      <c r="I52" s="346">
        <v>2020</v>
      </c>
      <c r="J52" s="347">
        <v>2222</v>
      </c>
      <c r="K52" s="347">
        <v>2470</v>
      </c>
      <c r="L52" s="347">
        <v>2570</v>
      </c>
      <c r="M52" s="348">
        <v>2409</v>
      </c>
    </row>
    <row r="53" spans="2:13" ht="27.75" customHeight="1" thickBot="1" x14ac:dyDescent="0.2">
      <c r="B53" s="1192" t="s">
        <v>19</v>
      </c>
      <c r="C53" s="1193"/>
      <c r="D53" s="110"/>
      <c r="E53" s="1194" t="s">
        <v>44</v>
      </c>
      <c r="F53" s="1194"/>
      <c r="G53" s="1194"/>
      <c r="H53" s="1195"/>
      <c r="I53" s="349">
        <v>-92</v>
      </c>
      <c r="J53" s="350">
        <v>-210</v>
      </c>
      <c r="K53" s="350">
        <v>147</v>
      </c>
      <c r="L53" s="350">
        <v>-219</v>
      </c>
      <c r="M53" s="351">
        <v>24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0o8JwIPbrlzKA5y5l3bezeFimjTdhxC3Qwc9nczWdBgYhyGrxQ1I+zjUFkZK0g+toPyy0npTHwVCTQcolj9+A==" saltValue="3VIxUPFgZinsvhLITuPX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topLeftCell="G1" zoomScale="70" zoomScaleNormal="70" zoomScaleSheetLayoutView="100" workbookViewId="0">
      <selection activeCell="F58" sqref="F58:G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524</v>
      </c>
      <c r="G54" s="119" t="s">
        <v>525</v>
      </c>
      <c r="H54" s="120" t="s">
        <v>526</v>
      </c>
    </row>
    <row r="55" spans="2:8" ht="52.5" customHeight="1" x14ac:dyDescent="0.15">
      <c r="B55" s="121"/>
      <c r="C55" s="1211" t="s">
        <v>46</v>
      </c>
      <c r="D55" s="1211"/>
      <c r="E55" s="1212"/>
      <c r="F55" s="352">
        <v>539</v>
      </c>
      <c r="G55" s="352">
        <v>540</v>
      </c>
      <c r="H55" s="353">
        <v>567</v>
      </c>
    </row>
    <row r="56" spans="2:8" ht="52.5" customHeight="1" x14ac:dyDescent="0.15">
      <c r="B56" s="122"/>
      <c r="C56" s="1213" t="s">
        <v>47</v>
      </c>
      <c r="D56" s="1213"/>
      <c r="E56" s="1214"/>
      <c r="F56" s="354">
        <v>79</v>
      </c>
      <c r="G56" s="354">
        <v>79</v>
      </c>
      <c r="H56" s="355">
        <v>91</v>
      </c>
    </row>
    <row r="57" spans="2:8" ht="53.25" customHeight="1" x14ac:dyDescent="0.15">
      <c r="B57" s="122"/>
      <c r="C57" s="1215" t="s">
        <v>48</v>
      </c>
      <c r="D57" s="1215"/>
      <c r="E57" s="1216"/>
      <c r="F57" s="356">
        <v>446</v>
      </c>
      <c r="G57" s="356">
        <v>466</v>
      </c>
      <c r="H57" s="357">
        <v>497</v>
      </c>
    </row>
    <row r="58" spans="2:8" ht="45.75" customHeight="1" x14ac:dyDescent="0.15">
      <c r="B58" s="123"/>
      <c r="C58" s="1203" t="s">
        <v>545</v>
      </c>
      <c r="D58" s="1204"/>
      <c r="E58" s="1205"/>
      <c r="F58" s="358">
        <v>244</v>
      </c>
      <c r="G58" s="358">
        <v>239</v>
      </c>
      <c r="H58" s="359">
        <v>231</v>
      </c>
    </row>
    <row r="59" spans="2:8" ht="45.75" customHeight="1" x14ac:dyDescent="0.15">
      <c r="B59" s="123"/>
      <c r="C59" s="1203" t="s">
        <v>546</v>
      </c>
      <c r="D59" s="1204"/>
      <c r="E59" s="1205"/>
      <c r="F59" s="358">
        <v>45</v>
      </c>
      <c r="G59" s="358">
        <v>70</v>
      </c>
      <c r="H59" s="359">
        <v>110</v>
      </c>
    </row>
    <row r="60" spans="2:8" ht="45.75" customHeight="1" x14ac:dyDescent="0.15">
      <c r="B60" s="123"/>
      <c r="C60" s="1203" t="s">
        <v>547</v>
      </c>
      <c r="D60" s="1204"/>
      <c r="E60" s="1205"/>
      <c r="F60" s="358">
        <v>104</v>
      </c>
      <c r="G60" s="358">
        <v>105</v>
      </c>
      <c r="H60" s="359">
        <v>106</v>
      </c>
    </row>
    <row r="61" spans="2:8" ht="45.75" customHeight="1" x14ac:dyDescent="0.15">
      <c r="B61" s="123"/>
      <c r="C61" s="1203" t="s">
        <v>548</v>
      </c>
      <c r="D61" s="1204"/>
      <c r="E61" s="1205"/>
      <c r="F61" s="358">
        <v>26</v>
      </c>
      <c r="G61" s="358">
        <v>26</v>
      </c>
      <c r="H61" s="359">
        <v>26</v>
      </c>
    </row>
    <row r="62" spans="2:8" ht="45.75" customHeight="1" thickBot="1" x14ac:dyDescent="0.2">
      <c r="B62" s="124"/>
      <c r="C62" s="1206" t="s">
        <v>549</v>
      </c>
      <c r="D62" s="1207"/>
      <c r="E62" s="1208"/>
      <c r="F62" s="360">
        <v>14</v>
      </c>
      <c r="G62" s="360">
        <v>14</v>
      </c>
      <c r="H62" s="361">
        <v>14</v>
      </c>
    </row>
    <row r="63" spans="2:8" ht="52.5" customHeight="1" thickBot="1" x14ac:dyDescent="0.2">
      <c r="B63" s="125"/>
      <c r="C63" s="1209" t="s">
        <v>49</v>
      </c>
      <c r="D63" s="1209"/>
      <c r="E63" s="1210"/>
      <c r="F63" s="362">
        <v>1063</v>
      </c>
      <c r="G63" s="362">
        <v>1084</v>
      </c>
      <c r="H63" s="363">
        <v>1155</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BBcO7KwqTFwSjqwqaypWktCMpq7BVopHsCDoT7pBPznYemmGMPHJcXiK9juV9/KxjM4+wnGzhMiwEwQCvX2kQQ==" saltValue="5FiqsyHwbAUC/sDrhGe8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521</v>
      </c>
      <c r="G2" s="139"/>
      <c r="H2" s="140"/>
    </row>
    <row r="3" spans="1:8" x14ac:dyDescent="0.15">
      <c r="A3" s="136" t="s">
        <v>514</v>
      </c>
      <c r="B3" s="141"/>
      <c r="C3" s="142"/>
      <c r="D3" s="143">
        <v>51355</v>
      </c>
      <c r="E3" s="144"/>
      <c r="F3" s="145">
        <v>332350</v>
      </c>
      <c r="G3" s="146"/>
      <c r="H3" s="147"/>
    </row>
    <row r="4" spans="1:8" x14ac:dyDescent="0.15">
      <c r="A4" s="148"/>
      <c r="B4" s="149"/>
      <c r="C4" s="150"/>
      <c r="D4" s="151">
        <v>20685</v>
      </c>
      <c r="E4" s="152"/>
      <c r="F4" s="153">
        <v>200453</v>
      </c>
      <c r="G4" s="154"/>
      <c r="H4" s="155"/>
    </row>
    <row r="5" spans="1:8" x14ac:dyDescent="0.15">
      <c r="A5" s="136" t="s">
        <v>516</v>
      </c>
      <c r="B5" s="141"/>
      <c r="C5" s="142"/>
      <c r="D5" s="143">
        <v>185159</v>
      </c>
      <c r="E5" s="144"/>
      <c r="F5" s="145">
        <v>362690</v>
      </c>
      <c r="G5" s="146"/>
      <c r="H5" s="147"/>
    </row>
    <row r="6" spans="1:8" x14ac:dyDescent="0.15">
      <c r="A6" s="148"/>
      <c r="B6" s="149"/>
      <c r="C6" s="150"/>
      <c r="D6" s="151">
        <v>176715</v>
      </c>
      <c r="E6" s="152"/>
      <c r="F6" s="153">
        <v>172580</v>
      </c>
      <c r="G6" s="154"/>
      <c r="H6" s="155"/>
    </row>
    <row r="7" spans="1:8" x14ac:dyDescent="0.15">
      <c r="A7" s="136" t="s">
        <v>517</v>
      </c>
      <c r="B7" s="141"/>
      <c r="C7" s="142"/>
      <c r="D7" s="143">
        <v>257911</v>
      </c>
      <c r="E7" s="144"/>
      <c r="F7" s="145">
        <v>296093</v>
      </c>
      <c r="G7" s="146"/>
      <c r="H7" s="147"/>
    </row>
    <row r="8" spans="1:8" x14ac:dyDescent="0.15">
      <c r="A8" s="148"/>
      <c r="B8" s="149"/>
      <c r="C8" s="150"/>
      <c r="D8" s="151">
        <v>238140</v>
      </c>
      <c r="E8" s="152"/>
      <c r="F8" s="153">
        <v>140545</v>
      </c>
      <c r="G8" s="154"/>
      <c r="H8" s="155"/>
    </row>
    <row r="9" spans="1:8" x14ac:dyDescent="0.15">
      <c r="A9" s="136" t="s">
        <v>518</v>
      </c>
      <c r="B9" s="141"/>
      <c r="C9" s="142"/>
      <c r="D9" s="143">
        <v>56853</v>
      </c>
      <c r="E9" s="144"/>
      <c r="F9" s="145">
        <v>308655</v>
      </c>
      <c r="G9" s="146"/>
      <c r="H9" s="147"/>
    </row>
    <row r="10" spans="1:8" x14ac:dyDescent="0.15">
      <c r="A10" s="148"/>
      <c r="B10" s="149"/>
      <c r="C10" s="150"/>
      <c r="D10" s="151">
        <v>37153</v>
      </c>
      <c r="E10" s="152"/>
      <c r="F10" s="153">
        <v>169887</v>
      </c>
      <c r="G10" s="154"/>
      <c r="H10" s="155"/>
    </row>
    <row r="11" spans="1:8" x14ac:dyDescent="0.15">
      <c r="A11" s="136" t="s">
        <v>519</v>
      </c>
      <c r="B11" s="141"/>
      <c r="C11" s="142"/>
      <c r="D11" s="143">
        <v>129988</v>
      </c>
      <c r="E11" s="144"/>
      <c r="F11" s="145">
        <v>325476</v>
      </c>
      <c r="G11" s="146"/>
      <c r="H11" s="147"/>
    </row>
    <row r="12" spans="1:8" x14ac:dyDescent="0.15">
      <c r="A12" s="148"/>
      <c r="B12" s="149"/>
      <c r="C12" s="156"/>
      <c r="D12" s="151">
        <v>123237</v>
      </c>
      <c r="E12" s="152"/>
      <c r="F12" s="153">
        <v>190204</v>
      </c>
      <c r="G12" s="154"/>
      <c r="H12" s="155"/>
    </row>
    <row r="13" spans="1:8" x14ac:dyDescent="0.15">
      <c r="A13" s="136"/>
      <c r="B13" s="141"/>
      <c r="C13" s="157"/>
      <c r="D13" s="158">
        <v>136253</v>
      </c>
      <c r="E13" s="159"/>
      <c r="F13" s="160">
        <v>325053</v>
      </c>
      <c r="G13" s="161"/>
      <c r="H13" s="147"/>
    </row>
    <row r="14" spans="1:8" x14ac:dyDescent="0.15">
      <c r="A14" s="148"/>
      <c r="B14" s="149"/>
      <c r="C14" s="150"/>
      <c r="D14" s="151">
        <v>119186</v>
      </c>
      <c r="E14" s="152"/>
      <c r="F14" s="153">
        <v>174734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12.35</v>
      </c>
      <c r="C19" s="162">
        <f>ROUND(VALUE(SUBSTITUTE(実質収支比率等に係る経年分析!G$48,"▲","-")),2)</f>
        <v>6.82</v>
      </c>
      <c r="D19" s="162">
        <f>ROUND(VALUE(SUBSTITUTE(実質収支比率等に係る経年分析!H$48,"▲","-")),2)</f>
        <v>5.71</v>
      </c>
      <c r="E19" s="162">
        <f>ROUND(VALUE(SUBSTITUTE(実質収支比率等に係る経年分析!I$48,"▲","-")),2)</f>
        <v>6.28</v>
      </c>
      <c r="F19" s="162">
        <f>ROUND(VALUE(SUBSTITUTE(実質収支比率等に係る経年分析!J$48,"▲","-")),2)</f>
        <v>7.19</v>
      </c>
    </row>
    <row r="20" spans="1:11" x14ac:dyDescent="0.15">
      <c r="A20" s="162" t="s">
        <v>53</v>
      </c>
      <c r="B20" s="162">
        <f>ROUND(VALUE(SUBSTITUTE(実質収支比率等に係る経年分析!F$47,"▲","-")),2)</f>
        <v>12.12</v>
      </c>
      <c r="C20" s="162">
        <f>ROUND(VALUE(SUBSTITUTE(実質収支比率等に係る経年分析!G$47,"▲","-")),2)</f>
        <v>31.44</v>
      </c>
      <c r="D20" s="162">
        <f>ROUND(VALUE(SUBSTITUTE(実質収支比率等に係る経年分析!H$47,"▲","-")),2)</f>
        <v>31.49</v>
      </c>
      <c r="E20" s="162">
        <f>ROUND(VALUE(SUBSTITUTE(実質収支比率等に係る経年分析!I$47,"▲","-")),2)</f>
        <v>30.62</v>
      </c>
      <c r="F20" s="162">
        <f>ROUND(VALUE(SUBSTITUTE(実質収支比率等に係る経年分析!J$47,"▲","-")),2)</f>
        <v>31.4</v>
      </c>
    </row>
    <row r="21" spans="1:11" x14ac:dyDescent="0.15">
      <c r="A21" s="162" t="s">
        <v>54</v>
      </c>
      <c r="B21" s="162">
        <f>IF(ISNUMBER(VALUE(SUBSTITUTE(実質収支比率等に係る経年分析!F$49,"▲","-"))),ROUND(VALUE(SUBSTITUTE(実質収支比率等に係る経年分析!F$49,"▲","-")),2),NA())</f>
        <v>3.85</v>
      </c>
      <c r="C21" s="162">
        <f>IF(ISNUMBER(VALUE(SUBSTITUTE(実質収支比率等に係る経年分析!G$49,"▲","-"))),ROUND(VALUE(SUBSTITUTE(実質収支比率等に係る経年分析!G$49,"▲","-")),2),NA())</f>
        <v>16.420000000000002</v>
      </c>
      <c r="D21" s="162">
        <f>IF(ISNUMBER(VALUE(SUBSTITUTE(実質収支比率等に係る経年分析!H$49,"▲","-"))),ROUND(VALUE(SUBSTITUTE(実質収支比率等に係る経年分析!H$49,"▲","-")),2),NA())</f>
        <v>-0.9</v>
      </c>
      <c r="E21" s="162">
        <f>IF(ISNUMBER(VALUE(SUBSTITUTE(実質収支比率等に係る経年分析!I$49,"▲","-"))),ROUND(VALUE(SUBSTITUTE(実質収支比率等に係る経年分析!I$49,"▲","-")),2),NA())</f>
        <v>0.78</v>
      </c>
      <c r="F21" s="162">
        <f>IF(ISNUMBER(VALUE(SUBSTITUTE(実質収支比率等に係る経年分析!J$49,"▲","-"))),ROUND(VALUE(SUBSTITUTE(実質収支比率等に係る経年分析!J$49,"▲","-")),2),NA())</f>
        <v>2.57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e">
        <f>IF(連結実質赤字比率に係る赤字・黒字の構成分析!C$38="",NA(),連結実質赤字比率に係る赤字・黒字の構成分析!C$38)</f>
        <v>#N/A</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#VALUE!</v>
      </c>
      <c r="K32" s="163" t="e">
        <f>IF(ROUND(VALUE(SUBSTITUTE(連結実質赤字比率に係る赤字・黒字の構成分析!J$38,"▲", "-")), 2) &gt;= 0, ABS(ROUND(VALUE(SUBSTITUTE(連結実質赤字比率に係る赤字・黒字の構成分析!J$38,"▲", "-")), 2)), NA())</f>
        <v>#VALUE!</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v>
      </c>
    </row>
    <row r="34" spans="1:16" x14ac:dyDescent="0.15">
      <c r="A34" s="163" t="str">
        <f>IF(連結実質赤字比率に係る赤字・黒字の構成分析!C$36="",NA(),連結実質赤字比率に係る赤字・黒字の構成分析!C$36)</f>
        <v>国民健康保険事業勘定特別会計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0.05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0.78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0.92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1.0900000000000001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2.5099999999999998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6.81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5.71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6.27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7.18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154</v>
      </c>
      <c r="E42" s="164"/>
      <c r="F42" s="164"/>
      <c r="G42" s="164">
        <f>'実質公債費比率（分子）の構造'!L$52</f>
        <v>161</v>
      </c>
      <c r="H42" s="164"/>
      <c r="I42" s="164"/>
      <c r="J42" s="164">
        <f>'実質公債費比率（分子）の構造'!M$52</f>
        <v>167</v>
      </c>
      <c r="K42" s="164"/>
      <c r="L42" s="164"/>
      <c r="M42" s="164">
        <f>'実質公債費比率（分子）の構造'!N$52</f>
        <v>170</v>
      </c>
      <c r="N42" s="164"/>
      <c r="O42" s="164"/>
      <c r="P42" s="164">
        <f>'実質公債費比率（分子）の構造'!O$52</f>
        <v>166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9</v>
      </c>
      <c r="C44" s="164"/>
      <c r="D44" s="164"/>
      <c r="E44" s="164">
        <f>'実質公債費比率（分子）の構造'!L$50</f>
        <v>6</v>
      </c>
      <c r="F44" s="164"/>
      <c r="G44" s="164"/>
      <c r="H44" s="164">
        <f>'実質公債費比率（分子）の構造'!M$50</f>
        <v>2</v>
      </c>
      <c r="I44" s="164"/>
      <c r="J44" s="164"/>
      <c r="K44" s="164">
        <f>'実質公債費比率（分子）の構造'!N$50</f>
        <v>2</v>
      </c>
      <c r="L44" s="164"/>
      <c r="M44" s="164"/>
      <c r="N44" s="164" t="str">
        <f>'実質公債費比率（分子）の構造'!O$50</f>
        <v>-</v>
      </c>
      <c r="O44" s="164"/>
      <c r="P44" s="164"/>
    </row>
    <row r="45" spans="1:16" x14ac:dyDescent="0.15">
      <c r="A45" s="164" t="s">
        <v>63</v>
      </c>
      <c r="B45" s="164">
        <f>'実質公債費比率（分子）の構造'!K$49</f>
        <v>16</v>
      </c>
      <c r="C45" s="164"/>
      <c r="D45" s="164"/>
      <c r="E45" s="164">
        <f>'実質公債費比率（分子）の構造'!L$49</f>
        <v>17</v>
      </c>
      <c r="F45" s="164"/>
      <c r="G45" s="164"/>
      <c r="H45" s="164">
        <f>'実質公債費比率（分子）の構造'!M$49</f>
        <v>17</v>
      </c>
      <c r="I45" s="164"/>
      <c r="J45" s="164"/>
      <c r="K45" s="164">
        <f>'実質公債費比率（分子）の構造'!N$49</f>
        <v>19</v>
      </c>
      <c r="L45" s="164"/>
      <c r="M45" s="164"/>
      <c r="N45" s="164">
        <f>'実質公債費比率（分子）の構造'!O$49</f>
        <v>15</v>
      </c>
      <c r="O45" s="164"/>
      <c r="P45" s="164"/>
    </row>
    <row r="46" spans="1:16" x14ac:dyDescent="0.15">
      <c r="A46" s="164" t="s">
        <v>64</v>
      </c>
      <c r="B46" s="164">
        <f>'実質公債費比率（分子）の構造'!K$48</f>
        <v>46</v>
      </c>
      <c r="C46" s="164"/>
      <c r="D46" s="164"/>
      <c r="E46" s="164">
        <f>'実質公債費比率（分子）の構造'!L$48</f>
        <v>46</v>
      </c>
      <c r="F46" s="164"/>
      <c r="G46" s="164"/>
      <c r="H46" s="164">
        <f>'実質公債費比率（分子）の構造'!M$48</f>
        <v>46</v>
      </c>
      <c r="I46" s="164"/>
      <c r="J46" s="164"/>
      <c r="K46" s="164">
        <f>'実質公債費比率（分子）の構造'!N$48</f>
        <v>46</v>
      </c>
      <c r="L46" s="164"/>
      <c r="M46" s="164"/>
      <c r="N46" s="164">
        <f>'実質公債費比率（分子）の構造'!O$48</f>
        <v>42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248</v>
      </c>
      <c r="C49" s="164"/>
      <c r="D49" s="164"/>
      <c r="E49" s="164">
        <f>'実質公債費比率（分子）の構造'!L$45</f>
        <v>258</v>
      </c>
      <c r="F49" s="164"/>
      <c r="G49" s="164"/>
      <c r="H49" s="164">
        <f>'実質公債費比率（分子）の構造'!M$45</f>
        <v>255</v>
      </c>
      <c r="I49" s="164"/>
      <c r="J49" s="164"/>
      <c r="K49" s="164">
        <f>'実質公債費比率（分子）の構造'!N$45</f>
        <v>272</v>
      </c>
      <c r="L49" s="164"/>
      <c r="M49" s="164"/>
      <c r="N49" s="164">
        <f>'実質公債費比率（分子）の構造'!O$45</f>
        <v>269</v>
      </c>
      <c r="O49" s="164"/>
      <c r="P49" s="164"/>
    </row>
    <row r="50" spans="1:16" x14ac:dyDescent="0.15">
      <c r="A50" s="164" t="s">
        <v>67</v>
      </c>
      <c r="B50" s="164" t="e">
        <f>NA()</f>
        <v>#N/A</v>
      </c>
      <c r="C50" s="164">
        <f>IF(ISNUMBER('実質公債費比率（分子）の構造'!K$53),'実質公債費比率（分子）の構造'!K$53,NA())</f>
        <v>165</v>
      </c>
      <c r="D50" s="164" t="e">
        <f>NA()</f>
        <v>#N/A</v>
      </c>
      <c r="E50" s="164" t="e">
        <f>NA()</f>
        <v>#N/A</v>
      </c>
      <c r="F50" s="164">
        <f>IF(ISNUMBER('実質公債費比率（分子）の構造'!L$53),'実質公債費比率（分子）の構造'!L$53,NA())</f>
        <v>166</v>
      </c>
      <c r="G50" s="164" t="e">
        <f>NA()</f>
        <v>#N/A</v>
      </c>
      <c r="H50" s="164" t="e">
        <f>NA()</f>
        <v>#N/A</v>
      </c>
      <c r="I50" s="164">
        <f>IF(ISNUMBER('実質公債費比率（分子）の構造'!M$53),'実質公債費比率（分子）の構造'!M$53,NA())</f>
        <v>153</v>
      </c>
      <c r="J50" s="164" t="e">
        <f>NA()</f>
        <v>#N/A</v>
      </c>
      <c r="K50" s="164" t="e">
        <f>NA()</f>
        <v>#N/A</v>
      </c>
      <c r="L50" s="164">
        <f>IF(ISNUMBER('実質公債費比率（分子）の構造'!N$53),'実質公債費比率（分子）の構造'!N$53,NA())</f>
        <v>169</v>
      </c>
      <c r="M50" s="164" t="e">
        <f>NA()</f>
        <v>#N/A</v>
      </c>
      <c r="N50" s="164" t="e">
        <f>NA()</f>
        <v>#N/A</v>
      </c>
      <c r="O50" s="164">
        <f>IF(ISNUMBER('実質公債費比率（分子）の構造'!O$53),'実質公債費比率（分子）の構造'!O$53,NA())</f>
        <v>160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2020</v>
      </c>
      <c r="E56" s="163"/>
      <c r="F56" s="163"/>
      <c r="G56" s="163">
        <f>'将来負担比率（分子）の構造'!J$52</f>
        <v>2222</v>
      </c>
      <c r="H56" s="163"/>
      <c r="I56" s="163"/>
      <c r="J56" s="163">
        <f>'将来負担比率（分子）の構造'!K$52</f>
        <v>2470</v>
      </c>
      <c r="K56" s="163"/>
      <c r="L56" s="163"/>
      <c r="M56" s="163">
        <f>'将来負担比率（分子）の構造'!L$52</f>
        <v>2570</v>
      </c>
      <c r="N56" s="163"/>
      <c r="O56" s="163"/>
      <c r="P56" s="163">
        <f>'将来負担比率（分子）の構造'!M$52</f>
        <v>2409</v>
      </c>
    </row>
    <row r="57" spans="1:16" x14ac:dyDescent="0.15">
      <c r="A57" s="163" t="s">
        <v>42</v>
      </c>
      <c r="B57" s="163"/>
      <c r="C57" s="163"/>
      <c r="D57" s="163">
        <f>'将来負担比率（分子）の構造'!I$51</f>
        <v>51</v>
      </c>
      <c r="E57" s="163"/>
      <c r="F57" s="163"/>
      <c r="G57" s="163">
        <f>'将来負担比率（分子）の構造'!J$51</f>
        <v>48</v>
      </c>
      <c r="H57" s="163"/>
      <c r="I57" s="163"/>
      <c r="J57" s="163">
        <f>'将来負担比率（分子）の構造'!K$51</f>
        <v>37</v>
      </c>
      <c r="K57" s="163"/>
      <c r="L57" s="163"/>
      <c r="M57" s="163">
        <f>'将来負担比率（分子）の構造'!L$51</f>
        <v>29</v>
      </c>
      <c r="N57" s="163"/>
      <c r="O57" s="163"/>
      <c r="P57" s="163">
        <f>'将来負担比率（分子）の構造'!M$51</f>
        <v>22</v>
      </c>
    </row>
    <row r="58" spans="1:16" x14ac:dyDescent="0.15">
      <c r="A58" s="163" t="s">
        <v>41</v>
      </c>
      <c r="B58" s="163"/>
      <c r="C58" s="163"/>
      <c r="D58" s="163">
        <f>'将来負担比率（分子）の構造'!I$50</f>
        <v>887</v>
      </c>
      <c r="E58" s="163"/>
      <c r="F58" s="163"/>
      <c r="G58" s="163">
        <f>'将来負担比率（分子）の構造'!J$50</f>
        <v>1139</v>
      </c>
      <c r="H58" s="163"/>
      <c r="I58" s="163"/>
      <c r="J58" s="163">
        <f>'将来負担比率（分子）の構造'!K$50</f>
        <v>1128</v>
      </c>
      <c r="K58" s="163"/>
      <c r="L58" s="163"/>
      <c r="M58" s="163">
        <f>'将来負担比率（分子）の構造'!L$50</f>
        <v>1150</v>
      </c>
      <c r="N58" s="163"/>
      <c r="O58" s="163"/>
      <c r="P58" s="163">
        <f>'将来負担比率（分子）の構造'!M$50</f>
        <v>1223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56</v>
      </c>
      <c r="C61" s="163"/>
      <c r="D61" s="163"/>
      <c r="E61" s="163">
        <f>'将来負担比率（分子）の構造'!J$46</f>
        <v>63</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163</v>
      </c>
      <c r="C62" s="163"/>
      <c r="D62" s="163"/>
      <c r="E62" s="163">
        <f>'将来負担比率（分子）の構造'!J$45</f>
        <v>206</v>
      </c>
      <c r="F62" s="163"/>
      <c r="G62" s="163"/>
      <c r="H62" s="163">
        <f>'将来負担比率（分子）の構造'!K$45</f>
        <v>223</v>
      </c>
      <c r="I62" s="163"/>
      <c r="J62" s="163"/>
      <c r="K62" s="163">
        <f>'将来負担比率（分子）の構造'!L$45</f>
        <v>240</v>
      </c>
      <c r="L62" s="163"/>
      <c r="M62" s="163"/>
      <c r="N62" s="163">
        <f>'将来負担比率（分子）の構造'!M$45</f>
        <v>252</v>
      </c>
      <c r="O62" s="163"/>
      <c r="P62" s="163"/>
    </row>
    <row r="63" spans="1:16" x14ac:dyDescent="0.15">
      <c r="A63" s="163" t="s">
        <v>34</v>
      </c>
      <c r="B63" s="163">
        <f>'将来負担比率（分子）の構造'!I$44</f>
        <v>119</v>
      </c>
      <c r="C63" s="163"/>
      <c r="D63" s="163"/>
      <c r="E63" s="163">
        <f>'将来負担比率（分子）の構造'!J$44</f>
        <v>107</v>
      </c>
      <c r="F63" s="163"/>
      <c r="G63" s="163"/>
      <c r="H63" s="163">
        <f>'将来負担比率（分子）の構造'!K$44</f>
        <v>95</v>
      </c>
      <c r="I63" s="163"/>
      <c r="J63" s="163"/>
      <c r="K63" s="163">
        <f>'将来負担比率（分子）の構造'!L$44</f>
        <v>86</v>
      </c>
      <c r="L63" s="163"/>
      <c r="M63" s="163"/>
      <c r="N63" s="163">
        <f>'将来負担比率（分子）の構造'!M$44</f>
        <v>85</v>
      </c>
      <c r="O63" s="163"/>
      <c r="P63" s="163"/>
    </row>
    <row r="64" spans="1:16" x14ac:dyDescent="0.15">
      <c r="A64" s="163" t="s">
        <v>33</v>
      </c>
      <c r="B64" s="163">
        <f>'将来負担比率（分子）の構造'!I$43</f>
        <v>167</v>
      </c>
      <c r="C64" s="163"/>
      <c r="D64" s="163"/>
      <c r="E64" s="163">
        <f>'将来負担比率（分子）の構造'!J$43</f>
        <v>68</v>
      </c>
      <c r="F64" s="163"/>
      <c r="G64" s="163"/>
      <c r="H64" s="163">
        <f>'将来負担比率（分子）の構造'!K$43</f>
        <v>275</v>
      </c>
      <c r="I64" s="163"/>
      <c r="J64" s="163"/>
      <c r="K64" s="163">
        <f>'将来負担比率（分子）の構造'!L$43</f>
        <v>235</v>
      </c>
      <c r="L64" s="163"/>
      <c r="M64" s="163"/>
      <c r="N64" s="163">
        <f>'将来負担比率（分子）の構造'!M$43</f>
        <v>247</v>
      </c>
      <c r="O64" s="163"/>
      <c r="P64" s="163"/>
    </row>
    <row r="65" spans="1:16" x14ac:dyDescent="0.15">
      <c r="A65" s="163" t="s">
        <v>32</v>
      </c>
      <c r="B65" s="163">
        <f>'将来負担比率（分子）の構造'!I$42</f>
        <v>21</v>
      </c>
      <c r="C65" s="163"/>
      <c r="D65" s="163"/>
      <c r="E65" s="163">
        <f>'将来負担比率（分子）の構造'!J$42</f>
        <v>72</v>
      </c>
      <c r="F65" s="163"/>
      <c r="G65" s="163"/>
      <c r="H65" s="163">
        <f>'将来負担比率（分子）の構造'!K$42</f>
        <v>52</v>
      </c>
      <c r="I65" s="163"/>
      <c r="J65" s="163"/>
      <c r="K65" s="163">
        <f>'将来負担比率（分子）の構造'!L$42</f>
        <v>39</v>
      </c>
      <c r="L65" s="163"/>
      <c r="M65" s="163"/>
      <c r="N65" s="163">
        <f>'将来負担比率（分子）の構造'!M$42</f>
        <v>31</v>
      </c>
      <c r="O65" s="163"/>
      <c r="P65" s="163"/>
    </row>
    <row r="66" spans="1:16" x14ac:dyDescent="0.15">
      <c r="A66" s="163" t="s">
        <v>31</v>
      </c>
      <c r="B66" s="163">
        <f>'将来負担比率（分子）の構造'!I$41</f>
        <v>2339</v>
      </c>
      <c r="C66" s="163"/>
      <c r="D66" s="163"/>
      <c r="E66" s="163">
        <f>'将来負担比率（分子）の構造'!J$41</f>
        <v>2682</v>
      </c>
      <c r="F66" s="163"/>
      <c r="G66" s="163"/>
      <c r="H66" s="163">
        <f>'将来負担比率（分子）の構造'!K$41</f>
        <v>3137</v>
      </c>
      <c r="I66" s="163"/>
      <c r="J66" s="163"/>
      <c r="K66" s="163">
        <f>'将来負担比率（分子）の構造'!L$41</f>
        <v>2931</v>
      </c>
      <c r="L66" s="163"/>
      <c r="M66" s="163"/>
      <c r="N66" s="163">
        <f>'将来負担比率（分子）の構造'!M$41</f>
        <v>3064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147</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24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539</v>
      </c>
      <c r="C72" s="167">
        <f>基金残高に係る経年分析!G55</f>
        <v>540</v>
      </c>
      <c r="D72" s="167">
        <f>基金残高に係る経年分析!H55</f>
        <v>567</v>
      </c>
    </row>
    <row r="73" spans="1:16" x14ac:dyDescent="0.15">
      <c r="A73" s="166" t="s">
        <v>74</v>
      </c>
      <c r="B73" s="167">
        <f>基金残高に係る経年分析!F56</f>
        <v>79</v>
      </c>
      <c r="C73" s="167">
        <f>基金残高に係る経年分析!G56</f>
        <v>79</v>
      </c>
      <c r="D73" s="167">
        <f>基金残高に係る経年分析!H56</f>
        <v>91</v>
      </c>
    </row>
    <row r="74" spans="1:16" x14ac:dyDescent="0.15">
      <c r="A74" s="166" t="s">
        <v>75</v>
      </c>
      <c r="B74" s="167">
        <f>基金残高に係る経年分析!F57</f>
        <v>446</v>
      </c>
      <c r="C74" s="167">
        <f>基金残高に係る経年分析!G57</f>
        <v>466</v>
      </c>
      <c r="D74" s="167">
        <f>基金残高に係る経年分析!H57</f>
        <v>497</v>
      </c>
    </row>
  </sheetData>
  <sheetProtection algorithmName="SHA-512" hashValue="svTDIS3swpNCTOJuGf3oqpINpi3XbTn9DC4Dm4Ah/CmcthkC24AJHJ72G4hLXj+EL1C6JyPOHevfgY30vdUbpA==" saltValue="Z5eq9Q0KKKZ13T0ntzim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916390</v>
      </c>
      <c r="S5" s="674"/>
      <c r="T5" s="674"/>
      <c r="U5" s="674"/>
      <c r="V5" s="674"/>
      <c r="W5" s="674"/>
      <c r="X5" s="674"/>
      <c r="Y5" s="702"/>
      <c r="Z5" s="715">
        <v>28.4</v>
      </c>
      <c r="AA5" s="715"/>
      <c r="AB5" s="715"/>
      <c r="AC5" s="715"/>
      <c r="AD5" s="716">
        <v>916390</v>
      </c>
      <c r="AE5" s="716"/>
      <c r="AF5" s="716"/>
      <c r="AG5" s="716"/>
      <c r="AH5" s="716"/>
      <c r="AI5" s="716"/>
      <c r="AJ5" s="716"/>
      <c r="AK5" s="716"/>
      <c r="AL5" s="703">
        <v>47.8</v>
      </c>
      <c r="AM5" s="686"/>
      <c r="AN5" s="686"/>
      <c r="AO5" s="704"/>
      <c r="AP5" s="676" t="s">
        <v>216</v>
      </c>
      <c r="AQ5" s="677"/>
      <c r="AR5" s="677"/>
      <c r="AS5" s="677"/>
      <c r="AT5" s="677"/>
      <c r="AU5" s="677"/>
      <c r="AV5" s="677"/>
      <c r="AW5" s="677"/>
      <c r="AX5" s="677"/>
      <c r="AY5" s="677"/>
      <c r="AZ5" s="677"/>
      <c r="BA5" s="677"/>
      <c r="BB5" s="677"/>
      <c r="BC5" s="677"/>
      <c r="BD5" s="677"/>
      <c r="BE5" s="677"/>
      <c r="BF5" s="678"/>
      <c r="BG5" s="627">
        <v>916390</v>
      </c>
      <c r="BH5" s="628"/>
      <c r="BI5" s="628"/>
      <c r="BJ5" s="628"/>
      <c r="BK5" s="628"/>
      <c r="BL5" s="628"/>
      <c r="BM5" s="628"/>
      <c r="BN5" s="629"/>
      <c r="BO5" s="663">
        <v>100</v>
      </c>
      <c r="BP5" s="663"/>
      <c r="BQ5" s="663"/>
      <c r="BR5" s="663"/>
      <c r="BS5" s="664">
        <v>86823</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11879</v>
      </c>
      <c r="S6" s="628"/>
      <c r="T6" s="628"/>
      <c r="U6" s="628"/>
      <c r="V6" s="628"/>
      <c r="W6" s="628"/>
      <c r="X6" s="628"/>
      <c r="Y6" s="629"/>
      <c r="Z6" s="663">
        <v>0.4</v>
      </c>
      <c r="AA6" s="663"/>
      <c r="AB6" s="663"/>
      <c r="AC6" s="663"/>
      <c r="AD6" s="664">
        <v>11879</v>
      </c>
      <c r="AE6" s="664"/>
      <c r="AF6" s="664"/>
      <c r="AG6" s="664"/>
      <c r="AH6" s="664"/>
      <c r="AI6" s="664"/>
      <c r="AJ6" s="664"/>
      <c r="AK6" s="664"/>
      <c r="AL6" s="630">
        <v>0.6</v>
      </c>
      <c r="AM6" s="631"/>
      <c r="AN6" s="631"/>
      <c r="AO6" s="665"/>
      <c r="AP6" s="624" t="s">
        <v>221</v>
      </c>
      <c r="AQ6" s="625"/>
      <c r="AR6" s="625"/>
      <c r="AS6" s="625"/>
      <c r="AT6" s="625"/>
      <c r="AU6" s="625"/>
      <c r="AV6" s="625"/>
      <c r="AW6" s="625"/>
      <c r="AX6" s="625"/>
      <c r="AY6" s="625"/>
      <c r="AZ6" s="625"/>
      <c r="BA6" s="625"/>
      <c r="BB6" s="625"/>
      <c r="BC6" s="625"/>
      <c r="BD6" s="625"/>
      <c r="BE6" s="625"/>
      <c r="BF6" s="626"/>
      <c r="BG6" s="627">
        <v>916390</v>
      </c>
      <c r="BH6" s="628"/>
      <c r="BI6" s="628"/>
      <c r="BJ6" s="628"/>
      <c r="BK6" s="628"/>
      <c r="BL6" s="628"/>
      <c r="BM6" s="628"/>
      <c r="BN6" s="629"/>
      <c r="BO6" s="663">
        <v>100</v>
      </c>
      <c r="BP6" s="663"/>
      <c r="BQ6" s="663"/>
      <c r="BR6" s="663"/>
      <c r="BS6" s="664">
        <v>86823</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64635</v>
      </c>
      <c r="CS6" s="628"/>
      <c r="CT6" s="628"/>
      <c r="CU6" s="628"/>
      <c r="CV6" s="628"/>
      <c r="CW6" s="628"/>
      <c r="CX6" s="628"/>
      <c r="CY6" s="629"/>
      <c r="CZ6" s="703">
        <v>2.1</v>
      </c>
      <c r="DA6" s="686"/>
      <c r="DB6" s="686"/>
      <c r="DC6" s="705"/>
      <c r="DD6" s="633" t="s">
        <v>121</v>
      </c>
      <c r="DE6" s="628"/>
      <c r="DF6" s="628"/>
      <c r="DG6" s="628"/>
      <c r="DH6" s="628"/>
      <c r="DI6" s="628"/>
      <c r="DJ6" s="628"/>
      <c r="DK6" s="628"/>
      <c r="DL6" s="628"/>
      <c r="DM6" s="628"/>
      <c r="DN6" s="628"/>
      <c r="DO6" s="628"/>
      <c r="DP6" s="629"/>
      <c r="DQ6" s="633">
        <v>64635</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307</v>
      </c>
      <c r="S7" s="628"/>
      <c r="T7" s="628"/>
      <c r="U7" s="628"/>
      <c r="V7" s="628"/>
      <c r="W7" s="628"/>
      <c r="X7" s="628"/>
      <c r="Y7" s="629"/>
      <c r="Z7" s="663">
        <v>0</v>
      </c>
      <c r="AA7" s="663"/>
      <c r="AB7" s="663"/>
      <c r="AC7" s="663"/>
      <c r="AD7" s="664">
        <v>307</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246127</v>
      </c>
      <c r="BH7" s="628"/>
      <c r="BI7" s="628"/>
      <c r="BJ7" s="628"/>
      <c r="BK7" s="628"/>
      <c r="BL7" s="628"/>
      <c r="BM7" s="628"/>
      <c r="BN7" s="629"/>
      <c r="BO7" s="663">
        <v>26.9</v>
      </c>
      <c r="BP7" s="663"/>
      <c r="BQ7" s="663"/>
      <c r="BR7" s="663"/>
      <c r="BS7" s="664">
        <v>8460</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510059</v>
      </c>
      <c r="CS7" s="628"/>
      <c r="CT7" s="628"/>
      <c r="CU7" s="628"/>
      <c r="CV7" s="628"/>
      <c r="CW7" s="628"/>
      <c r="CX7" s="628"/>
      <c r="CY7" s="629"/>
      <c r="CZ7" s="663">
        <v>16.5</v>
      </c>
      <c r="DA7" s="663"/>
      <c r="DB7" s="663"/>
      <c r="DC7" s="663"/>
      <c r="DD7" s="633">
        <v>9827</v>
      </c>
      <c r="DE7" s="628"/>
      <c r="DF7" s="628"/>
      <c r="DG7" s="628"/>
      <c r="DH7" s="628"/>
      <c r="DI7" s="628"/>
      <c r="DJ7" s="628"/>
      <c r="DK7" s="628"/>
      <c r="DL7" s="628"/>
      <c r="DM7" s="628"/>
      <c r="DN7" s="628"/>
      <c r="DO7" s="628"/>
      <c r="DP7" s="629"/>
      <c r="DQ7" s="633">
        <v>402897</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4471</v>
      </c>
      <c r="S8" s="628"/>
      <c r="T8" s="628"/>
      <c r="U8" s="628"/>
      <c r="V8" s="628"/>
      <c r="W8" s="628"/>
      <c r="X8" s="628"/>
      <c r="Y8" s="629"/>
      <c r="Z8" s="663">
        <v>0.1</v>
      </c>
      <c r="AA8" s="663"/>
      <c r="AB8" s="663"/>
      <c r="AC8" s="663"/>
      <c r="AD8" s="664">
        <v>4471</v>
      </c>
      <c r="AE8" s="664"/>
      <c r="AF8" s="664"/>
      <c r="AG8" s="664"/>
      <c r="AH8" s="664"/>
      <c r="AI8" s="664"/>
      <c r="AJ8" s="664"/>
      <c r="AK8" s="664"/>
      <c r="AL8" s="630">
        <v>0.2</v>
      </c>
      <c r="AM8" s="631"/>
      <c r="AN8" s="631"/>
      <c r="AO8" s="665"/>
      <c r="AP8" s="624" t="s">
        <v>227</v>
      </c>
      <c r="AQ8" s="625"/>
      <c r="AR8" s="625"/>
      <c r="AS8" s="625"/>
      <c r="AT8" s="625"/>
      <c r="AU8" s="625"/>
      <c r="AV8" s="625"/>
      <c r="AW8" s="625"/>
      <c r="AX8" s="625"/>
      <c r="AY8" s="625"/>
      <c r="AZ8" s="625"/>
      <c r="BA8" s="625"/>
      <c r="BB8" s="625"/>
      <c r="BC8" s="625"/>
      <c r="BD8" s="625"/>
      <c r="BE8" s="625"/>
      <c r="BF8" s="626"/>
      <c r="BG8" s="627">
        <v>7349</v>
      </c>
      <c r="BH8" s="628"/>
      <c r="BI8" s="628"/>
      <c r="BJ8" s="628"/>
      <c r="BK8" s="628"/>
      <c r="BL8" s="628"/>
      <c r="BM8" s="628"/>
      <c r="BN8" s="629"/>
      <c r="BO8" s="663">
        <v>0.8</v>
      </c>
      <c r="BP8" s="663"/>
      <c r="BQ8" s="663"/>
      <c r="BR8" s="663"/>
      <c r="BS8" s="664" t="s">
        <v>121</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1291930</v>
      </c>
      <c r="CS8" s="628"/>
      <c r="CT8" s="628"/>
      <c r="CU8" s="628"/>
      <c r="CV8" s="628"/>
      <c r="CW8" s="628"/>
      <c r="CX8" s="628"/>
      <c r="CY8" s="629"/>
      <c r="CZ8" s="663">
        <v>41.8</v>
      </c>
      <c r="DA8" s="663"/>
      <c r="DB8" s="663"/>
      <c r="DC8" s="663"/>
      <c r="DD8" s="633">
        <v>267237</v>
      </c>
      <c r="DE8" s="628"/>
      <c r="DF8" s="628"/>
      <c r="DG8" s="628"/>
      <c r="DH8" s="628"/>
      <c r="DI8" s="628"/>
      <c r="DJ8" s="628"/>
      <c r="DK8" s="628"/>
      <c r="DL8" s="628"/>
      <c r="DM8" s="628"/>
      <c r="DN8" s="628"/>
      <c r="DO8" s="628"/>
      <c r="DP8" s="629"/>
      <c r="DQ8" s="633">
        <v>748800</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5863</v>
      </c>
      <c r="S9" s="628"/>
      <c r="T9" s="628"/>
      <c r="U9" s="628"/>
      <c r="V9" s="628"/>
      <c r="W9" s="628"/>
      <c r="X9" s="628"/>
      <c r="Y9" s="629"/>
      <c r="Z9" s="663">
        <v>0.2</v>
      </c>
      <c r="AA9" s="663"/>
      <c r="AB9" s="663"/>
      <c r="AC9" s="663"/>
      <c r="AD9" s="664">
        <v>5863</v>
      </c>
      <c r="AE9" s="664"/>
      <c r="AF9" s="664"/>
      <c r="AG9" s="664"/>
      <c r="AH9" s="664"/>
      <c r="AI9" s="664"/>
      <c r="AJ9" s="664"/>
      <c r="AK9" s="664"/>
      <c r="AL9" s="630">
        <v>0.3</v>
      </c>
      <c r="AM9" s="631"/>
      <c r="AN9" s="631"/>
      <c r="AO9" s="665"/>
      <c r="AP9" s="624" t="s">
        <v>230</v>
      </c>
      <c r="AQ9" s="625"/>
      <c r="AR9" s="625"/>
      <c r="AS9" s="625"/>
      <c r="AT9" s="625"/>
      <c r="AU9" s="625"/>
      <c r="AV9" s="625"/>
      <c r="AW9" s="625"/>
      <c r="AX9" s="625"/>
      <c r="AY9" s="625"/>
      <c r="AZ9" s="625"/>
      <c r="BA9" s="625"/>
      <c r="BB9" s="625"/>
      <c r="BC9" s="625"/>
      <c r="BD9" s="625"/>
      <c r="BE9" s="625"/>
      <c r="BF9" s="626"/>
      <c r="BG9" s="627">
        <v>174359</v>
      </c>
      <c r="BH9" s="628"/>
      <c r="BI9" s="628"/>
      <c r="BJ9" s="628"/>
      <c r="BK9" s="628"/>
      <c r="BL9" s="628"/>
      <c r="BM9" s="628"/>
      <c r="BN9" s="629"/>
      <c r="BO9" s="663">
        <v>19</v>
      </c>
      <c r="BP9" s="663"/>
      <c r="BQ9" s="663"/>
      <c r="BR9" s="663"/>
      <c r="BS9" s="664" t="s">
        <v>121</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227723</v>
      </c>
      <c r="CS9" s="628"/>
      <c r="CT9" s="628"/>
      <c r="CU9" s="628"/>
      <c r="CV9" s="628"/>
      <c r="CW9" s="628"/>
      <c r="CX9" s="628"/>
      <c r="CY9" s="629"/>
      <c r="CZ9" s="663">
        <v>7.4</v>
      </c>
      <c r="DA9" s="663"/>
      <c r="DB9" s="663"/>
      <c r="DC9" s="663"/>
      <c r="DD9" s="633" t="s">
        <v>121</v>
      </c>
      <c r="DE9" s="628"/>
      <c r="DF9" s="628"/>
      <c r="DG9" s="628"/>
      <c r="DH9" s="628"/>
      <c r="DI9" s="628"/>
      <c r="DJ9" s="628"/>
      <c r="DK9" s="628"/>
      <c r="DL9" s="628"/>
      <c r="DM9" s="628"/>
      <c r="DN9" s="628"/>
      <c r="DO9" s="628"/>
      <c r="DP9" s="629"/>
      <c r="DQ9" s="633">
        <v>187124</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121</v>
      </c>
      <c r="S10" s="628"/>
      <c r="T10" s="628"/>
      <c r="U10" s="628"/>
      <c r="V10" s="628"/>
      <c r="W10" s="628"/>
      <c r="X10" s="628"/>
      <c r="Y10" s="629"/>
      <c r="Z10" s="663" t="s">
        <v>121</v>
      </c>
      <c r="AA10" s="663"/>
      <c r="AB10" s="663"/>
      <c r="AC10" s="663"/>
      <c r="AD10" s="664" t="s">
        <v>121</v>
      </c>
      <c r="AE10" s="664"/>
      <c r="AF10" s="664"/>
      <c r="AG10" s="664"/>
      <c r="AH10" s="664"/>
      <c r="AI10" s="664"/>
      <c r="AJ10" s="664"/>
      <c r="AK10" s="664"/>
      <c r="AL10" s="630" t="s">
        <v>121</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34808</v>
      </c>
      <c r="BH10" s="628"/>
      <c r="BI10" s="628"/>
      <c r="BJ10" s="628"/>
      <c r="BK10" s="628"/>
      <c r="BL10" s="628"/>
      <c r="BM10" s="628"/>
      <c r="BN10" s="629"/>
      <c r="BO10" s="663">
        <v>3.8</v>
      </c>
      <c r="BP10" s="663"/>
      <c r="BQ10" s="663"/>
      <c r="BR10" s="663"/>
      <c r="BS10" s="664" t="s">
        <v>121</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t="s">
        <v>121</v>
      </c>
      <c r="CS10" s="628"/>
      <c r="CT10" s="628"/>
      <c r="CU10" s="628"/>
      <c r="CV10" s="628"/>
      <c r="CW10" s="628"/>
      <c r="CX10" s="628"/>
      <c r="CY10" s="629"/>
      <c r="CZ10" s="663" t="s">
        <v>121</v>
      </c>
      <c r="DA10" s="663"/>
      <c r="DB10" s="663"/>
      <c r="DC10" s="663"/>
      <c r="DD10" s="633" t="s">
        <v>121</v>
      </c>
      <c r="DE10" s="628"/>
      <c r="DF10" s="628"/>
      <c r="DG10" s="628"/>
      <c r="DH10" s="628"/>
      <c r="DI10" s="628"/>
      <c r="DJ10" s="628"/>
      <c r="DK10" s="628"/>
      <c r="DL10" s="628"/>
      <c r="DM10" s="628"/>
      <c r="DN10" s="628"/>
      <c r="DO10" s="628"/>
      <c r="DP10" s="629"/>
      <c r="DQ10" s="633" t="s">
        <v>121</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102078</v>
      </c>
      <c r="S11" s="628"/>
      <c r="T11" s="628"/>
      <c r="U11" s="628"/>
      <c r="V11" s="628"/>
      <c r="W11" s="628"/>
      <c r="X11" s="628"/>
      <c r="Y11" s="629"/>
      <c r="Z11" s="630">
        <v>3.2</v>
      </c>
      <c r="AA11" s="631"/>
      <c r="AB11" s="631"/>
      <c r="AC11" s="632"/>
      <c r="AD11" s="633">
        <v>102078</v>
      </c>
      <c r="AE11" s="628"/>
      <c r="AF11" s="628"/>
      <c r="AG11" s="628"/>
      <c r="AH11" s="628"/>
      <c r="AI11" s="628"/>
      <c r="AJ11" s="628"/>
      <c r="AK11" s="629"/>
      <c r="AL11" s="630">
        <v>5.3</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29611</v>
      </c>
      <c r="BH11" s="628"/>
      <c r="BI11" s="628"/>
      <c r="BJ11" s="628"/>
      <c r="BK11" s="628"/>
      <c r="BL11" s="628"/>
      <c r="BM11" s="628"/>
      <c r="BN11" s="629"/>
      <c r="BO11" s="663">
        <v>3.2</v>
      </c>
      <c r="BP11" s="663"/>
      <c r="BQ11" s="663"/>
      <c r="BR11" s="663"/>
      <c r="BS11" s="664">
        <v>8460</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71284</v>
      </c>
      <c r="CS11" s="628"/>
      <c r="CT11" s="628"/>
      <c r="CU11" s="628"/>
      <c r="CV11" s="628"/>
      <c r="CW11" s="628"/>
      <c r="CX11" s="628"/>
      <c r="CY11" s="629"/>
      <c r="CZ11" s="663">
        <v>2.2999999999999998</v>
      </c>
      <c r="DA11" s="663"/>
      <c r="DB11" s="663"/>
      <c r="DC11" s="663"/>
      <c r="DD11" s="633">
        <v>3543</v>
      </c>
      <c r="DE11" s="628"/>
      <c r="DF11" s="628"/>
      <c r="DG11" s="628"/>
      <c r="DH11" s="628"/>
      <c r="DI11" s="628"/>
      <c r="DJ11" s="628"/>
      <c r="DK11" s="628"/>
      <c r="DL11" s="628"/>
      <c r="DM11" s="628"/>
      <c r="DN11" s="628"/>
      <c r="DO11" s="628"/>
      <c r="DP11" s="629"/>
      <c r="DQ11" s="633">
        <v>39313</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t="s">
        <v>121</v>
      </c>
      <c r="S12" s="628"/>
      <c r="T12" s="628"/>
      <c r="U12" s="628"/>
      <c r="V12" s="628"/>
      <c r="W12" s="628"/>
      <c r="X12" s="628"/>
      <c r="Y12" s="629"/>
      <c r="Z12" s="663" t="s">
        <v>121</v>
      </c>
      <c r="AA12" s="663"/>
      <c r="AB12" s="663"/>
      <c r="AC12" s="663"/>
      <c r="AD12" s="664" t="s">
        <v>121</v>
      </c>
      <c r="AE12" s="664"/>
      <c r="AF12" s="664"/>
      <c r="AG12" s="664"/>
      <c r="AH12" s="664"/>
      <c r="AI12" s="664"/>
      <c r="AJ12" s="664"/>
      <c r="AK12" s="664"/>
      <c r="AL12" s="630" t="s">
        <v>121</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629059</v>
      </c>
      <c r="BH12" s="628"/>
      <c r="BI12" s="628"/>
      <c r="BJ12" s="628"/>
      <c r="BK12" s="628"/>
      <c r="BL12" s="628"/>
      <c r="BM12" s="628"/>
      <c r="BN12" s="629"/>
      <c r="BO12" s="663">
        <v>68.599999999999994</v>
      </c>
      <c r="BP12" s="663"/>
      <c r="BQ12" s="663"/>
      <c r="BR12" s="663"/>
      <c r="BS12" s="664">
        <v>78363</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22587</v>
      </c>
      <c r="CS12" s="628"/>
      <c r="CT12" s="628"/>
      <c r="CU12" s="628"/>
      <c r="CV12" s="628"/>
      <c r="CW12" s="628"/>
      <c r="CX12" s="628"/>
      <c r="CY12" s="629"/>
      <c r="CZ12" s="663">
        <v>0.7</v>
      </c>
      <c r="DA12" s="663"/>
      <c r="DB12" s="663"/>
      <c r="DC12" s="663"/>
      <c r="DD12" s="633" t="s">
        <v>121</v>
      </c>
      <c r="DE12" s="628"/>
      <c r="DF12" s="628"/>
      <c r="DG12" s="628"/>
      <c r="DH12" s="628"/>
      <c r="DI12" s="628"/>
      <c r="DJ12" s="628"/>
      <c r="DK12" s="628"/>
      <c r="DL12" s="628"/>
      <c r="DM12" s="628"/>
      <c r="DN12" s="628"/>
      <c r="DO12" s="628"/>
      <c r="DP12" s="629"/>
      <c r="DQ12" s="633">
        <v>14336</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121</v>
      </c>
      <c r="S13" s="628"/>
      <c r="T13" s="628"/>
      <c r="U13" s="628"/>
      <c r="V13" s="628"/>
      <c r="W13" s="628"/>
      <c r="X13" s="628"/>
      <c r="Y13" s="629"/>
      <c r="Z13" s="663" t="s">
        <v>121</v>
      </c>
      <c r="AA13" s="663"/>
      <c r="AB13" s="663"/>
      <c r="AC13" s="663"/>
      <c r="AD13" s="664" t="s">
        <v>121</v>
      </c>
      <c r="AE13" s="664"/>
      <c r="AF13" s="664"/>
      <c r="AG13" s="664"/>
      <c r="AH13" s="664"/>
      <c r="AI13" s="664"/>
      <c r="AJ13" s="664"/>
      <c r="AK13" s="664"/>
      <c r="AL13" s="630" t="s">
        <v>121</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629059</v>
      </c>
      <c r="BH13" s="628"/>
      <c r="BI13" s="628"/>
      <c r="BJ13" s="628"/>
      <c r="BK13" s="628"/>
      <c r="BL13" s="628"/>
      <c r="BM13" s="628"/>
      <c r="BN13" s="629"/>
      <c r="BO13" s="663">
        <v>68.599999999999994</v>
      </c>
      <c r="BP13" s="663"/>
      <c r="BQ13" s="663"/>
      <c r="BR13" s="663"/>
      <c r="BS13" s="664">
        <v>78363</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131785</v>
      </c>
      <c r="CS13" s="628"/>
      <c r="CT13" s="628"/>
      <c r="CU13" s="628"/>
      <c r="CV13" s="628"/>
      <c r="CW13" s="628"/>
      <c r="CX13" s="628"/>
      <c r="CY13" s="629"/>
      <c r="CZ13" s="663">
        <v>4.3</v>
      </c>
      <c r="DA13" s="663"/>
      <c r="DB13" s="663"/>
      <c r="DC13" s="663"/>
      <c r="DD13" s="633">
        <v>40923</v>
      </c>
      <c r="DE13" s="628"/>
      <c r="DF13" s="628"/>
      <c r="DG13" s="628"/>
      <c r="DH13" s="628"/>
      <c r="DI13" s="628"/>
      <c r="DJ13" s="628"/>
      <c r="DK13" s="628"/>
      <c r="DL13" s="628"/>
      <c r="DM13" s="628"/>
      <c r="DN13" s="628"/>
      <c r="DO13" s="628"/>
      <c r="DP13" s="629"/>
      <c r="DQ13" s="633">
        <v>83843</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121</v>
      </c>
      <c r="S14" s="628"/>
      <c r="T14" s="628"/>
      <c r="U14" s="628"/>
      <c r="V14" s="628"/>
      <c r="W14" s="628"/>
      <c r="X14" s="628"/>
      <c r="Y14" s="629"/>
      <c r="Z14" s="663" t="s">
        <v>121</v>
      </c>
      <c r="AA14" s="663"/>
      <c r="AB14" s="663"/>
      <c r="AC14" s="663"/>
      <c r="AD14" s="664" t="s">
        <v>121</v>
      </c>
      <c r="AE14" s="664"/>
      <c r="AF14" s="664"/>
      <c r="AG14" s="664"/>
      <c r="AH14" s="664"/>
      <c r="AI14" s="664"/>
      <c r="AJ14" s="664"/>
      <c r="AK14" s="664"/>
      <c r="AL14" s="630" t="s">
        <v>121</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15385</v>
      </c>
      <c r="BH14" s="628"/>
      <c r="BI14" s="628"/>
      <c r="BJ14" s="628"/>
      <c r="BK14" s="628"/>
      <c r="BL14" s="628"/>
      <c r="BM14" s="628"/>
      <c r="BN14" s="629"/>
      <c r="BO14" s="663">
        <v>1.7</v>
      </c>
      <c r="BP14" s="663"/>
      <c r="BQ14" s="663"/>
      <c r="BR14" s="663"/>
      <c r="BS14" s="664" t="s">
        <v>121</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225536</v>
      </c>
      <c r="CS14" s="628"/>
      <c r="CT14" s="628"/>
      <c r="CU14" s="628"/>
      <c r="CV14" s="628"/>
      <c r="CW14" s="628"/>
      <c r="CX14" s="628"/>
      <c r="CY14" s="629"/>
      <c r="CZ14" s="663">
        <v>7.3</v>
      </c>
      <c r="DA14" s="663"/>
      <c r="DB14" s="663"/>
      <c r="DC14" s="663"/>
      <c r="DD14" s="633">
        <v>137843</v>
      </c>
      <c r="DE14" s="628"/>
      <c r="DF14" s="628"/>
      <c r="DG14" s="628"/>
      <c r="DH14" s="628"/>
      <c r="DI14" s="628"/>
      <c r="DJ14" s="628"/>
      <c r="DK14" s="628"/>
      <c r="DL14" s="628"/>
      <c r="DM14" s="628"/>
      <c r="DN14" s="628"/>
      <c r="DO14" s="628"/>
      <c r="DP14" s="629"/>
      <c r="DQ14" s="633">
        <v>88690</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1476</v>
      </c>
      <c r="S15" s="628"/>
      <c r="T15" s="628"/>
      <c r="U15" s="628"/>
      <c r="V15" s="628"/>
      <c r="W15" s="628"/>
      <c r="X15" s="628"/>
      <c r="Y15" s="629"/>
      <c r="Z15" s="663">
        <v>0</v>
      </c>
      <c r="AA15" s="663"/>
      <c r="AB15" s="663"/>
      <c r="AC15" s="663"/>
      <c r="AD15" s="664">
        <v>1476</v>
      </c>
      <c r="AE15" s="664"/>
      <c r="AF15" s="664"/>
      <c r="AG15" s="664"/>
      <c r="AH15" s="664"/>
      <c r="AI15" s="664"/>
      <c r="AJ15" s="664"/>
      <c r="AK15" s="664"/>
      <c r="AL15" s="630">
        <v>0.1</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25819</v>
      </c>
      <c r="BH15" s="628"/>
      <c r="BI15" s="628"/>
      <c r="BJ15" s="628"/>
      <c r="BK15" s="628"/>
      <c r="BL15" s="628"/>
      <c r="BM15" s="628"/>
      <c r="BN15" s="629"/>
      <c r="BO15" s="663">
        <v>2.8</v>
      </c>
      <c r="BP15" s="663"/>
      <c r="BQ15" s="663"/>
      <c r="BR15" s="663"/>
      <c r="BS15" s="664" t="s">
        <v>121</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275403</v>
      </c>
      <c r="CS15" s="628"/>
      <c r="CT15" s="628"/>
      <c r="CU15" s="628"/>
      <c r="CV15" s="628"/>
      <c r="CW15" s="628"/>
      <c r="CX15" s="628"/>
      <c r="CY15" s="629"/>
      <c r="CZ15" s="663">
        <v>8.9</v>
      </c>
      <c r="DA15" s="663"/>
      <c r="DB15" s="663"/>
      <c r="DC15" s="663"/>
      <c r="DD15" s="633">
        <v>10664</v>
      </c>
      <c r="DE15" s="628"/>
      <c r="DF15" s="628"/>
      <c r="DG15" s="628"/>
      <c r="DH15" s="628"/>
      <c r="DI15" s="628"/>
      <c r="DJ15" s="628"/>
      <c r="DK15" s="628"/>
      <c r="DL15" s="628"/>
      <c r="DM15" s="628"/>
      <c r="DN15" s="628"/>
      <c r="DO15" s="628"/>
      <c r="DP15" s="629"/>
      <c r="DQ15" s="633">
        <v>257050</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10443</v>
      </c>
      <c r="S16" s="628"/>
      <c r="T16" s="628"/>
      <c r="U16" s="628"/>
      <c r="V16" s="628"/>
      <c r="W16" s="628"/>
      <c r="X16" s="628"/>
      <c r="Y16" s="629"/>
      <c r="Z16" s="663">
        <v>0.3</v>
      </c>
      <c r="AA16" s="663"/>
      <c r="AB16" s="663"/>
      <c r="AC16" s="663"/>
      <c r="AD16" s="664">
        <v>10443</v>
      </c>
      <c r="AE16" s="664"/>
      <c r="AF16" s="664"/>
      <c r="AG16" s="664"/>
      <c r="AH16" s="664"/>
      <c r="AI16" s="664"/>
      <c r="AJ16" s="664"/>
      <c r="AK16" s="664"/>
      <c r="AL16" s="630">
        <v>0.5</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121</v>
      </c>
      <c r="BH16" s="628"/>
      <c r="BI16" s="628"/>
      <c r="BJ16" s="628"/>
      <c r="BK16" s="628"/>
      <c r="BL16" s="628"/>
      <c r="BM16" s="628"/>
      <c r="BN16" s="629"/>
      <c r="BO16" s="663" t="s">
        <v>121</v>
      </c>
      <c r="BP16" s="663"/>
      <c r="BQ16" s="663"/>
      <c r="BR16" s="663"/>
      <c r="BS16" s="664" t="s">
        <v>121</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t="s">
        <v>121</v>
      </c>
      <c r="CS16" s="628"/>
      <c r="CT16" s="628"/>
      <c r="CU16" s="628"/>
      <c r="CV16" s="628"/>
      <c r="CW16" s="628"/>
      <c r="CX16" s="628"/>
      <c r="CY16" s="629"/>
      <c r="CZ16" s="663" t="s">
        <v>121</v>
      </c>
      <c r="DA16" s="663"/>
      <c r="DB16" s="663"/>
      <c r="DC16" s="663"/>
      <c r="DD16" s="633" t="s">
        <v>121</v>
      </c>
      <c r="DE16" s="628"/>
      <c r="DF16" s="628"/>
      <c r="DG16" s="628"/>
      <c r="DH16" s="628"/>
      <c r="DI16" s="628"/>
      <c r="DJ16" s="628"/>
      <c r="DK16" s="628"/>
      <c r="DL16" s="628"/>
      <c r="DM16" s="628"/>
      <c r="DN16" s="628"/>
      <c r="DO16" s="628"/>
      <c r="DP16" s="629"/>
      <c r="DQ16" s="633" t="s">
        <v>121</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23389</v>
      </c>
      <c r="S17" s="628"/>
      <c r="T17" s="628"/>
      <c r="U17" s="628"/>
      <c r="V17" s="628"/>
      <c r="W17" s="628"/>
      <c r="X17" s="628"/>
      <c r="Y17" s="629"/>
      <c r="Z17" s="663">
        <v>0.7</v>
      </c>
      <c r="AA17" s="663"/>
      <c r="AB17" s="663"/>
      <c r="AC17" s="663"/>
      <c r="AD17" s="664">
        <v>23389</v>
      </c>
      <c r="AE17" s="664"/>
      <c r="AF17" s="664"/>
      <c r="AG17" s="664"/>
      <c r="AH17" s="664"/>
      <c r="AI17" s="664"/>
      <c r="AJ17" s="664"/>
      <c r="AK17" s="664"/>
      <c r="AL17" s="630">
        <v>1.2</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121</v>
      </c>
      <c r="BH17" s="628"/>
      <c r="BI17" s="628"/>
      <c r="BJ17" s="628"/>
      <c r="BK17" s="628"/>
      <c r="BL17" s="628"/>
      <c r="BM17" s="628"/>
      <c r="BN17" s="629"/>
      <c r="BO17" s="663" t="s">
        <v>121</v>
      </c>
      <c r="BP17" s="663"/>
      <c r="BQ17" s="663"/>
      <c r="BR17" s="663"/>
      <c r="BS17" s="664" t="s">
        <v>121</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268558</v>
      </c>
      <c r="CS17" s="628"/>
      <c r="CT17" s="628"/>
      <c r="CU17" s="628"/>
      <c r="CV17" s="628"/>
      <c r="CW17" s="628"/>
      <c r="CX17" s="628"/>
      <c r="CY17" s="629"/>
      <c r="CZ17" s="663">
        <v>8.6999999999999993</v>
      </c>
      <c r="DA17" s="663"/>
      <c r="DB17" s="663"/>
      <c r="DC17" s="663"/>
      <c r="DD17" s="633" t="s">
        <v>121</v>
      </c>
      <c r="DE17" s="628"/>
      <c r="DF17" s="628"/>
      <c r="DG17" s="628"/>
      <c r="DH17" s="628"/>
      <c r="DI17" s="628"/>
      <c r="DJ17" s="628"/>
      <c r="DK17" s="628"/>
      <c r="DL17" s="628"/>
      <c r="DM17" s="628"/>
      <c r="DN17" s="628"/>
      <c r="DO17" s="628"/>
      <c r="DP17" s="629"/>
      <c r="DQ17" s="633">
        <v>266014</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5615</v>
      </c>
      <c r="S18" s="628"/>
      <c r="T18" s="628"/>
      <c r="U18" s="628"/>
      <c r="V18" s="628"/>
      <c r="W18" s="628"/>
      <c r="X18" s="628"/>
      <c r="Y18" s="629"/>
      <c r="Z18" s="663">
        <v>0.2</v>
      </c>
      <c r="AA18" s="663"/>
      <c r="AB18" s="663"/>
      <c r="AC18" s="663"/>
      <c r="AD18" s="664">
        <v>5615</v>
      </c>
      <c r="AE18" s="664"/>
      <c r="AF18" s="664"/>
      <c r="AG18" s="664"/>
      <c r="AH18" s="664"/>
      <c r="AI18" s="664"/>
      <c r="AJ18" s="664"/>
      <c r="AK18" s="664"/>
      <c r="AL18" s="630">
        <v>0.3</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121</v>
      </c>
      <c r="BH18" s="628"/>
      <c r="BI18" s="628"/>
      <c r="BJ18" s="628"/>
      <c r="BK18" s="628"/>
      <c r="BL18" s="628"/>
      <c r="BM18" s="628"/>
      <c r="BN18" s="629"/>
      <c r="BO18" s="663" t="s">
        <v>121</v>
      </c>
      <c r="BP18" s="663"/>
      <c r="BQ18" s="663"/>
      <c r="BR18" s="663"/>
      <c r="BS18" s="664" t="s">
        <v>121</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121</v>
      </c>
      <c r="CS18" s="628"/>
      <c r="CT18" s="628"/>
      <c r="CU18" s="628"/>
      <c r="CV18" s="628"/>
      <c r="CW18" s="628"/>
      <c r="CX18" s="628"/>
      <c r="CY18" s="629"/>
      <c r="CZ18" s="663" t="s">
        <v>121</v>
      </c>
      <c r="DA18" s="663"/>
      <c r="DB18" s="663"/>
      <c r="DC18" s="663"/>
      <c r="DD18" s="633" t="s">
        <v>121</v>
      </c>
      <c r="DE18" s="628"/>
      <c r="DF18" s="628"/>
      <c r="DG18" s="628"/>
      <c r="DH18" s="628"/>
      <c r="DI18" s="628"/>
      <c r="DJ18" s="628"/>
      <c r="DK18" s="628"/>
      <c r="DL18" s="628"/>
      <c r="DM18" s="628"/>
      <c r="DN18" s="628"/>
      <c r="DO18" s="628"/>
      <c r="DP18" s="629"/>
      <c r="DQ18" s="633" t="s">
        <v>121</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17113</v>
      </c>
      <c r="S19" s="628"/>
      <c r="T19" s="628"/>
      <c r="U19" s="628"/>
      <c r="V19" s="628"/>
      <c r="W19" s="628"/>
      <c r="X19" s="628"/>
      <c r="Y19" s="629"/>
      <c r="Z19" s="663">
        <v>0.5</v>
      </c>
      <c r="AA19" s="663"/>
      <c r="AB19" s="663"/>
      <c r="AC19" s="663"/>
      <c r="AD19" s="664">
        <v>17113</v>
      </c>
      <c r="AE19" s="664"/>
      <c r="AF19" s="664"/>
      <c r="AG19" s="664"/>
      <c r="AH19" s="664"/>
      <c r="AI19" s="664"/>
      <c r="AJ19" s="664"/>
      <c r="AK19" s="664"/>
      <c r="AL19" s="630">
        <v>0.9</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t="s">
        <v>121</v>
      </c>
      <c r="BH19" s="628"/>
      <c r="BI19" s="628"/>
      <c r="BJ19" s="628"/>
      <c r="BK19" s="628"/>
      <c r="BL19" s="628"/>
      <c r="BM19" s="628"/>
      <c r="BN19" s="629"/>
      <c r="BO19" s="663" t="s">
        <v>121</v>
      </c>
      <c r="BP19" s="663"/>
      <c r="BQ19" s="663"/>
      <c r="BR19" s="663"/>
      <c r="BS19" s="664" t="s">
        <v>121</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121</v>
      </c>
      <c r="CS19" s="628"/>
      <c r="CT19" s="628"/>
      <c r="CU19" s="628"/>
      <c r="CV19" s="628"/>
      <c r="CW19" s="628"/>
      <c r="CX19" s="628"/>
      <c r="CY19" s="629"/>
      <c r="CZ19" s="663" t="s">
        <v>121</v>
      </c>
      <c r="DA19" s="663"/>
      <c r="DB19" s="663"/>
      <c r="DC19" s="663"/>
      <c r="DD19" s="633" t="s">
        <v>121</v>
      </c>
      <c r="DE19" s="628"/>
      <c r="DF19" s="628"/>
      <c r="DG19" s="628"/>
      <c r="DH19" s="628"/>
      <c r="DI19" s="628"/>
      <c r="DJ19" s="628"/>
      <c r="DK19" s="628"/>
      <c r="DL19" s="628"/>
      <c r="DM19" s="628"/>
      <c r="DN19" s="628"/>
      <c r="DO19" s="628"/>
      <c r="DP19" s="629"/>
      <c r="DQ19" s="633" t="s">
        <v>121</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v>661</v>
      </c>
      <c r="S20" s="628"/>
      <c r="T20" s="628"/>
      <c r="U20" s="628"/>
      <c r="V20" s="628"/>
      <c r="W20" s="628"/>
      <c r="X20" s="628"/>
      <c r="Y20" s="629"/>
      <c r="Z20" s="663">
        <v>0</v>
      </c>
      <c r="AA20" s="663"/>
      <c r="AB20" s="663"/>
      <c r="AC20" s="663"/>
      <c r="AD20" s="664">
        <v>661</v>
      </c>
      <c r="AE20" s="664"/>
      <c r="AF20" s="664"/>
      <c r="AG20" s="664"/>
      <c r="AH20" s="664"/>
      <c r="AI20" s="664"/>
      <c r="AJ20" s="664"/>
      <c r="AK20" s="664"/>
      <c r="AL20" s="630">
        <v>0</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t="s">
        <v>121</v>
      </c>
      <c r="BH20" s="628"/>
      <c r="BI20" s="628"/>
      <c r="BJ20" s="628"/>
      <c r="BK20" s="628"/>
      <c r="BL20" s="628"/>
      <c r="BM20" s="628"/>
      <c r="BN20" s="629"/>
      <c r="BO20" s="663" t="s">
        <v>121</v>
      </c>
      <c r="BP20" s="663"/>
      <c r="BQ20" s="663"/>
      <c r="BR20" s="663"/>
      <c r="BS20" s="664" t="s">
        <v>121</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3089500</v>
      </c>
      <c r="CS20" s="628"/>
      <c r="CT20" s="628"/>
      <c r="CU20" s="628"/>
      <c r="CV20" s="628"/>
      <c r="CW20" s="628"/>
      <c r="CX20" s="628"/>
      <c r="CY20" s="629"/>
      <c r="CZ20" s="663">
        <v>100</v>
      </c>
      <c r="DA20" s="663"/>
      <c r="DB20" s="663"/>
      <c r="DC20" s="663"/>
      <c r="DD20" s="633">
        <v>470037</v>
      </c>
      <c r="DE20" s="628"/>
      <c r="DF20" s="628"/>
      <c r="DG20" s="628"/>
      <c r="DH20" s="628"/>
      <c r="DI20" s="628"/>
      <c r="DJ20" s="628"/>
      <c r="DK20" s="628"/>
      <c r="DL20" s="628"/>
      <c r="DM20" s="628"/>
      <c r="DN20" s="628"/>
      <c r="DO20" s="628"/>
      <c r="DP20" s="629"/>
      <c r="DQ20" s="633">
        <v>2152702</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881030</v>
      </c>
      <c r="S21" s="628"/>
      <c r="T21" s="628"/>
      <c r="U21" s="628"/>
      <c r="V21" s="628"/>
      <c r="W21" s="628"/>
      <c r="X21" s="628"/>
      <c r="Y21" s="629"/>
      <c r="Z21" s="663">
        <v>27.3</v>
      </c>
      <c r="AA21" s="663"/>
      <c r="AB21" s="663"/>
      <c r="AC21" s="663"/>
      <c r="AD21" s="664">
        <v>831487</v>
      </c>
      <c r="AE21" s="664"/>
      <c r="AF21" s="664"/>
      <c r="AG21" s="664"/>
      <c r="AH21" s="664"/>
      <c r="AI21" s="664"/>
      <c r="AJ21" s="664"/>
      <c r="AK21" s="664"/>
      <c r="AL21" s="630">
        <v>43.4</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121</v>
      </c>
      <c r="BH21" s="628"/>
      <c r="BI21" s="628"/>
      <c r="BJ21" s="628"/>
      <c r="BK21" s="628"/>
      <c r="BL21" s="628"/>
      <c r="BM21" s="628"/>
      <c r="BN21" s="629"/>
      <c r="BO21" s="663" t="s">
        <v>121</v>
      </c>
      <c r="BP21" s="663"/>
      <c r="BQ21" s="663"/>
      <c r="BR21" s="663"/>
      <c r="BS21" s="664" t="s">
        <v>121</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831487</v>
      </c>
      <c r="S22" s="628"/>
      <c r="T22" s="628"/>
      <c r="U22" s="628"/>
      <c r="V22" s="628"/>
      <c r="W22" s="628"/>
      <c r="X22" s="628"/>
      <c r="Y22" s="629"/>
      <c r="Z22" s="663">
        <v>25.8</v>
      </c>
      <c r="AA22" s="663"/>
      <c r="AB22" s="663"/>
      <c r="AC22" s="663"/>
      <c r="AD22" s="664">
        <v>831487</v>
      </c>
      <c r="AE22" s="664"/>
      <c r="AF22" s="664"/>
      <c r="AG22" s="664"/>
      <c r="AH22" s="664"/>
      <c r="AI22" s="664"/>
      <c r="AJ22" s="664"/>
      <c r="AK22" s="664"/>
      <c r="AL22" s="630">
        <v>43.4</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121</v>
      </c>
      <c r="BH22" s="628"/>
      <c r="BI22" s="628"/>
      <c r="BJ22" s="628"/>
      <c r="BK22" s="628"/>
      <c r="BL22" s="628"/>
      <c r="BM22" s="628"/>
      <c r="BN22" s="629"/>
      <c r="BO22" s="663" t="s">
        <v>121</v>
      </c>
      <c r="BP22" s="663"/>
      <c r="BQ22" s="663"/>
      <c r="BR22" s="663"/>
      <c r="BS22" s="664" t="s">
        <v>121</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49543</v>
      </c>
      <c r="S23" s="628"/>
      <c r="T23" s="628"/>
      <c r="U23" s="628"/>
      <c r="V23" s="628"/>
      <c r="W23" s="628"/>
      <c r="X23" s="628"/>
      <c r="Y23" s="629"/>
      <c r="Z23" s="663">
        <v>1.5</v>
      </c>
      <c r="AA23" s="663"/>
      <c r="AB23" s="663"/>
      <c r="AC23" s="663"/>
      <c r="AD23" s="664" t="s">
        <v>121</v>
      </c>
      <c r="AE23" s="664"/>
      <c r="AF23" s="664"/>
      <c r="AG23" s="664"/>
      <c r="AH23" s="664"/>
      <c r="AI23" s="664"/>
      <c r="AJ23" s="664"/>
      <c r="AK23" s="664"/>
      <c r="AL23" s="630" t="s">
        <v>121</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121</v>
      </c>
      <c r="BH23" s="628"/>
      <c r="BI23" s="628"/>
      <c r="BJ23" s="628"/>
      <c r="BK23" s="628"/>
      <c r="BL23" s="628"/>
      <c r="BM23" s="628"/>
      <c r="BN23" s="629"/>
      <c r="BO23" s="663" t="s">
        <v>121</v>
      </c>
      <c r="BP23" s="663"/>
      <c r="BQ23" s="663"/>
      <c r="BR23" s="663"/>
      <c r="BS23" s="664" t="s">
        <v>121</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t="s">
        <v>121</v>
      </c>
      <c r="S24" s="628"/>
      <c r="T24" s="628"/>
      <c r="U24" s="628"/>
      <c r="V24" s="628"/>
      <c r="W24" s="628"/>
      <c r="X24" s="628"/>
      <c r="Y24" s="629"/>
      <c r="Z24" s="663" t="s">
        <v>121</v>
      </c>
      <c r="AA24" s="663"/>
      <c r="AB24" s="663"/>
      <c r="AC24" s="663"/>
      <c r="AD24" s="664" t="s">
        <v>121</v>
      </c>
      <c r="AE24" s="664"/>
      <c r="AF24" s="664"/>
      <c r="AG24" s="664"/>
      <c r="AH24" s="664"/>
      <c r="AI24" s="664"/>
      <c r="AJ24" s="664"/>
      <c r="AK24" s="664"/>
      <c r="AL24" s="630" t="s">
        <v>121</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121</v>
      </c>
      <c r="BH24" s="628"/>
      <c r="BI24" s="628"/>
      <c r="BJ24" s="628"/>
      <c r="BK24" s="628"/>
      <c r="BL24" s="628"/>
      <c r="BM24" s="628"/>
      <c r="BN24" s="629"/>
      <c r="BO24" s="663" t="s">
        <v>121</v>
      </c>
      <c r="BP24" s="663"/>
      <c r="BQ24" s="663"/>
      <c r="BR24" s="663"/>
      <c r="BS24" s="664" t="s">
        <v>121</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1518696</v>
      </c>
      <c r="CS24" s="674"/>
      <c r="CT24" s="674"/>
      <c r="CU24" s="674"/>
      <c r="CV24" s="674"/>
      <c r="CW24" s="674"/>
      <c r="CX24" s="674"/>
      <c r="CY24" s="702"/>
      <c r="CZ24" s="703">
        <v>49.2</v>
      </c>
      <c r="DA24" s="686"/>
      <c r="DB24" s="686"/>
      <c r="DC24" s="705"/>
      <c r="DD24" s="701">
        <v>1138611</v>
      </c>
      <c r="DE24" s="674"/>
      <c r="DF24" s="674"/>
      <c r="DG24" s="674"/>
      <c r="DH24" s="674"/>
      <c r="DI24" s="674"/>
      <c r="DJ24" s="674"/>
      <c r="DK24" s="702"/>
      <c r="DL24" s="701">
        <v>1013023</v>
      </c>
      <c r="DM24" s="674"/>
      <c r="DN24" s="674"/>
      <c r="DO24" s="674"/>
      <c r="DP24" s="674"/>
      <c r="DQ24" s="674"/>
      <c r="DR24" s="674"/>
      <c r="DS24" s="674"/>
      <c r="DT24" s="674"/>
      <c r="DU24" s="674"/>
      <c r="DV24" s="702"/>
      <c r="DW24" s="703">
        <v>52.7</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1957326</v>
      </c>
      <c r="S25" s="628"/>
      <c r="T25" s="628"/>
      <c r="U25" s="628"/>
      <c r="V25" s="628"/>
      <c r="W25" s="628"/>
      <c r="X25" s="628"/>
      <c r="Y25" s="629"/>
      <c r="Z25" s="663">
        <v>60.7</v>
      </c>
      <c r="AA25" s="663"/>
      <c r="AB25" s="663"/>
      <c r="AC25" s="663"/>
      <c r="AD25" s="664">
        <v>1907783</v>
      </c>
      <c r="AE25" s="664"/>
      <c r="AF25" s="664"/>
      <c r="AG25" s="664"/>
      <c r="AH25" s="664"/>
      <c r="AI25" s="664"/>
      <c r="AJ25" s="664"/>
      <c r="AK25" s="664"/>
      <c r="AL25" s="630">
        <v>99.6</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121</v>
      </c>
      <c r="BH25" s="628"/>
      <c r="BI25" s="628"/>
      <c r="BJ25" s="628"/>
      <c r="BK25" s="628"/>
      <c r="BL25" s="628"/>
      <c r="BM25" s="628"/>
      <c r="BN25" s="629"/>
      <c r="BO25" s="663" t="s">
        <v>121</v>
      </c>
      <c r="BP25" s="663"/>
      <c r="BQ25" s="663"/>
      <c r="BR25" s="663"/>
      <c r="BS25" s="664" t="s">
        <v>121</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763625</v>
      </c>
      <c r="CS25" s="636"/>
      <c r="CT25" s="636"/>
      <c r="CU25" s="636"/>
      <c r="CV25" s="636"/>
      <c r="CW25" s="636"/>
      <c r="CX25" s="636"/>
      <c r="CY25" s="637"/>
      <c r="CZ25" s="630">
        <v>24.7</v>
      </c>
      <c r="DA25" s="638"/>
      <c r="DB25" s="638"/>
      <c r="DC25" s="639"/>
      <c r="DD25" s="633">
        <v>702176</v>
      </c>
      <c r="DE25" s="636"/>
      <c r="DF25" s="636"/>
      <c r="DG25" s="636"/>
      <c r="DH25" s="636"/>
      <c r="DI25" s="636"/>
      <c r="DJ25" s="636"/>
      <c r="DK25" s="637"/>
      <c r="DL25" s="633">
        <v>629185</v>
      </c>
      <c r="DM25" s="636"/>
      <c r="DN25" s="636"/>
      <c r="DO25" s="636"/>
      <c r="DP25" s="636"/>
      <c r="DQ25" s="636"/>
      <c r="DR25" s="636"/>
      <c r="DS25" s="636"/>
      <c r="DT25" s="636"/>
      <c r="DU25" s="636"/>
      <c r="DV25" s="637"/>
      <c r="DW25" s="630">
        <v>32.700000000000003</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t="s">
        <v>121</v>
      </c>
      <c r="S26" s="628"/>
      <c r="T26" s="628"/>
      <c r="U26" s="628"/>
      <c r="V26" s="628"/>
      <c r="W26" s="628"/>
      <c r="X26" s="628"/>
      <c r="Y26" s="629"/>
      <c r="Z26" s="663" t="s">
        <v>121</v>
      </c>
      <c r="AA26" s="663"/>
      <c r="AB26" s="663"/>
      <c r="AC26" s="663"/>
      <c r="AD26" s="664" t="s">
        <v>121</v>
      </c>
      <c r="AE26" s="664"/>
      <c r="AF26" s="664"/>
      <c r="AG26" s="664"/>
      <c r="AH26" s="664"/>
      <c r="AI26" s="664"/>
      <c r="AJ26" s="664"/>
      <c r="AK26" s="664"/>
      <c r="AL26" s="630" t="s">
        <v>121</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121</v>
      </c>
      <c r="BH26" s="628"/>
      <c r="BI26" s="628"/>
      <c r="BJ26" s="628"/>
      <c r="BK26" s="628"/>
      <c r="BL26" s="628"/>
      <c r="BM26" s="628"/>
      <c r="BN26" s="629"/>
      <c r="BO26" s="663" t="s">
        <v>121</v>
      </c>
      <c r="BP26" s="663"/>
      <c r="BQ26" s="663"/>
      <c r="BR26" s="663"/>
      <c r="BS26" s="664" t="s">
        <v>121</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465692</v>
      </c>
      <c r="CS26" s="628"/>
      <c r="CT26" s="628"/>
      <c r="CU26" s="628"/>
      <c r="CV26" s="628"/>
      <c r="CW26" s="628"/>
      <c r="CX26" s="628"/>
      <c r="CY26" s="629"/>
      <c r="CZ26" s="630">
        <v>15.1</v>
      </c>
      <c r="DA26" s="638"/>
      <c r="DB26" s="638"/>
      <c r="DC26" s="639"/>
      <c r="DD26" s="633">
        <v>424868</v>
      </c>
      <c r="DE26" s="628"/>
      <c r="DF26" s="628"/>
      <c r="DG26" s="628"/>
      <c r="DH26" s="628"/>
      <c r="DI26" s="628"/>
      <c r="DJ26" s="628"/>
      <c r="DK26" s="629"/>
      <c r="DL26" s="633" t="s">
        <v>121</v>
      </c>
      <c r="DM26" s="628"/>
      <c r="DN26" s="628"/>
      <c r="DO26" s="628"/>
      <c r="DP26" s="628"/>
      <c r="DQ26" s="628"/>
      <c r="DR26" s="628"/>
      <c r="DS26" s="628"/>
      <c r="DT26" s="628"/>
      <c r="DU26" s="628"/>
      <c r="DV26" s="629"/>
      <c r="DW26" s="630" t="s">
        <v>121</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22849</v>
      </c>
      <c r="S27" s="628"/>
      <c r="T27" s="628"/>
      <c r="U27" s="628"/>
      <c r="V27" s="628"/>
      <c r="W27" s="628"/>
      <c r="X27" s="628"/>
      <c r="Y27" s="629"/>
      <c r="Z27" s="663">
        <v>0.7</v>
      </c>
      <c r="AA27" s="663"/>
      <c r="AB27" s="663"/>
      <c r="AC27" s="663"/>
      <c r="AD27" s="664" t="s">
        <v>121</v>
      </c>
      <c r="AE27" s="664"/>
      <c r="AF27" s="664"/>
      <c r="AG27" s="664"/>
      <c r="AH27" s="664"/>
      <c r="AI27" s="664"/>
      <c r="AJ27" s="664"/>
      <c r="AK27" s="664"/>
      <c r="AL27" s="630" t="s">
        <v>121</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916390</v>
      </c>
      <c r="BH27" s="628"/>
      <c r="BI27" s="628"/>
      <c r="BJ27" s="628"/>
      <c r="BK27" s="628"/>
      <c r="BL27" s="628"/>
      <c r="BM27" s="628"/>
      <c r="BN27" s="629"/>
      <c r="BO27" s="663">
        <v>100</v>
      </c>
      <c r="BP27" s="663"/>
      <c r="BQ27" s="663"/>
      <c r="BR27" s="663"/>
      <c r="BS27" s="664">
        <v>86823</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486513</v>
      </c>
      <c r="CS27" s="636"/>
      <c r="CT27" s="636"/>
      <c r="CU27" s="636"/>
      <c r="CV27" s="636"/>
      <c r="CW27" s="636"/>
      <c r="CX27" s="636"/>
      <c r="CY27" s="637"/>
      <c r="CZ27" s="630">
        <v>15.7</v>
      </c>
      <c r="DA27" s="638"/>
      <c r="DB27" s="638"/>
      <c r="DC27" s="639"/>
      <c r="DD27" s="633">
        <v>170421</v>
      </c>
      <c r="DE27" s="636"/>
      <c r="DF27" s="636"/>
      <c r="DG27" s="636"/>
      <c r="DH27" s="636"/>
      <c r="DI27" s="636"/>
      <c r="DJ27" s="636"/>
      <c r="DK27" s="637"/>
      <c r="DL27" s="633">
        <v>117824</v>
      </c>
      <c r="DM27" s="636"/>
      <c r="DN27" s="636"/>
      <c r="DO27" s="636"/>
      <c r="DP27" s="636"/>
      <c r="DQ27" s="636"/>
      <c r="DR27" s="636"/>
      <c r="DS27" s="636"/>
      <c r="DT27" s="636"/>
      <c r="DU27" s="636"/>
      <c r="DV27" s="637"/>
      <c r="DW27" s="630">
        <v>6.1</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22671</v>
      </c>
      <c r="S28" s="628"/>
      <c r="T28" s="628"/>
      <c r="U28" s="628"/>
      <c r="V28" s="628"/>
      <c r="W28" s="628"/>
      <c r="X28" s="628"/>
      <c r="Y28" s="629"/>
      <c r="Z28" s="663">
        <v>0.7</v>
      </c>
      <c r="AA28" s="663"/>
      <c r="AB28" s="663"/>
      <c r="AC28" s="663"/>
      <c r="AD28" s="664">
        <v>1001</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268558</v>
      </c>
      <c r="CS28" s="628"/>
      <c r="CT28" s="628"/>
      <c r="CU28" s="628"/>
      <c r="CV28" s="628"/>
      <c r="CW28" s="628"/>
      <c r="CX28" s="628"/>
      <c r="CY28" s="629"/>
      <c r="CZ28" s="630">
        <v>8.6999999999999993</v>
      </c>
      <c r="DA28" s="638"/>
      <c r="DB28" s="638"/>
      <c r="DC28" s="639"/>
      <c r="DD28" s="633">
        <v>266014</v>
      </c>
      <c r="DE28" s="628"/>
      <c r="DF28" s="628"/>
      <c r="DG28" s="628"/>
      <c r="DH28" s="628"/>
      <c r="DI28" s="628"/>
      <c r="DJ28" s="628"/>
      <c r="DK28" s="629"/>
      <c r="DL28" s="633">
        <v>266014</v>
      </c>
      <c r="DM28" s="628"/>
      <c r="DN28" s="628"/>
      <c r="DO28" s="628"/>
      <c r="DP28" s="628"/>
      <c r="DQ28" s="628"/>
      <c r="DR28" s="628"/>
      <c r="DS28" s="628"/>
      <c r="DT28" s="628"/>
      <c r="DU28" s="628"/>
      <c r="DV28" s="629"/>
      <c r="DW28" s="630">
        <v>13.8</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18294</v>
      </c>
      <c r="S29" s="628"/>
      <c r="T29" s="628"/>
      <c r="U29" s="628"/>
      <c r="V29" s="628"/>
      <c r="W29" s="628"/>
      <c r="X29" s="628"/>
      <c r="Y29" s="629"/>
      <c r="Z29" s="663">
        <v>0.6</v>
      </c>
      <c r="AA29" s="663"/>
      <c r="AB29" s="663"/>
      <c r="AC29" s="663"/>
      <c r="AD29" s="664" t="s">
        <v>121</v>
      </c>
      <c r="AE29" s="664"/>
      <c r="AF29" s="664"/>
      <c r="AG29" s="664"/>
      <c r="AH29" s="664"/>
      <c r="AI29" s="664"/>
      <c r="AJ29" s="664"/>
      <c r="AK29" s="664"/>
      <c r="AL29" s="630" t="s">
        <v>121</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268558</v>
      </c>
      <c r="CS29" s="636"/>
      <c r="CT29" s="636"/>
      <c r="CU29" s="636"/>
      <c r="CV29" s="636"/>
      <c r="CW29" s="636"/>
      <c r="CX29" s="636"/>
      <c r="CY29" s="637"/>
      <c r="CZ29" s="630">
        <v>8.6999999999999993</v>
      </c>
      <c r="DA29" s="638"/>
      <c r="DB29" s="638"/>
      <c r="DC29" s="639"/>
      <c r="DD29" s="633">
        <v>266014</v>
      </c>
      <c r="DE29" s="636"/>
      <c r="DF29" s="636"/>
      <c r="DG29" s="636"/>
      <c r="DH29" s="636"/>
      <c r="DI29" s="636"/>
      <c r="DJ29" s="636"/>
      <c r="DK29" s="637"/>
      <c r="DL29" s="633">
        <v>266014</v>
      </c>
      <c r="DM29" s="636"/>
      <c r="DN29" s="636"/>
      <c r="DO29" s="636"/>
      <c r="DP29" s="636"/>
      <c r="DQ29" s="636"/>
      <c r="DR29" s="636"/>
      <c r="DS29" s="636"/>
      <c r="DT29" s="636"/>
      <c r="DU29" s="636"/>
      <c r="DV29" s="637"/>
      <c r="DW29" s="630">
        <v>13.8</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366781</v>
      </c>
      <c r="S30" s="628"/>
      <c r="T30" s="628"/>
      <c r="U30" s="628"/>
      <c r="V30" s="628"/>
      <c r="W30" s="628"/>
      <c r="X30" s="628"/>
      <c r="Y30" s="629"/>
      <c r="Z30" s="663">
        <v>11.4</v>
      </c>
      <c r="AA30" s="663"/>
      <c r="AB30" s="663"/>
      <c r="AC30" s="663"/>
      <c r="AD30" s="664" t="s">
        <v>121</v>
      </c>
      <c r="AE30" s="664"/>
      <c r="AF30" s="664"/>
      <c r="AG30" s="664"/>
      <c r="AH30" s="664"/>
      <c r="AI30" s="664"/>
      <c r="AJ30" s="664"/>
      <c r="AK30" s="664"/>
      <c r="AL30" s="630" t="s">
        <v>121</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255112</v>
      </c>
      <c r="CS30" s="628"/>
      <c r="CT30" s="628"/>
      <c r="CU30" s="628"/>
      <c r="CV30" s="628"/>
      <c r="CW30" s="628"/>
      <c r="CX30" s="628"/>
      <c r="CY30" s="629"/>
      <c r="CZ30" s="630">
        <v>8.3000000000000007</v>
      </c>
      <c r="DA30" s="638"/>
      <c r="DB30" s="638"/>
      <c r="DC30" s="639"/>
      <c r="DD30" s="633">
        <v>252568</v>
      </c>
      <c r="DE30" s="628"/>
      <c r="DF30" s="628"/>
      <c r="DG30" s="628"/>
      <c r="DH30" s="628"/>
      <c r="DI30" s="628"/>
      <c r="DJ30" s="628"/>
      <c r="DK30" s="629"/>
      <c r="DL30" s="633">
        <v>252568</v>
      </c>
      <c r="DM30" s="628"/>
      <c r="DN30" s="628"/>
      <c r="DO30" s="628"/>
      <c r="DP30" s="628"/>
      <c r="DQ30" s="628"/>
      <c r="DR30" s="628"/>
      <c r="DS30" s="628"/>
      <c r="DT30" s="628"/>
      <c r="DU30" s="628"/>
      <c r="DV30" s="629"/>
      <c r="DW30" s="630">
        <v>13.1</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t="s">
        <v>121</v>
      </c>
      <c r="S31" s="628"/>
      <c r="T31" s="628"/>
      <c r="U31" s="628"/>
      <c r="V31" s="628"/>
      <c r="W31" s="628"/>
      <c r="X31" s="628"/>
      <c r="Y31" s="629"/>
      <c r="Z31" s="663" t="s">
        <v>121</v>
      </c>
      <c r="AA31" s="663"/>
      <c r="AB31" s="663"/>
      <c r="AC31" s="663"/>
      <c r="AD31" s="664" t="s">
        <v>121</v>
      </c>
      <c r="AE31" s="664"/>
      <c r="AF31" s="664"/>
      <c r="AG31" s="664"/>
      <c r="AH31" s="664"/>
      <c r="AI31" s="664"/>
      <c r="AJ31" s="664"/>
      <c r="AK31" s="664"/>
      <c r="AL31" s="630" t="s">
        <v>121</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99.3</v>
      </c>
      <c r="BH31" s="685"/>
      <c r="BI31" s="685"/>
      <c r="BJ31" s="685"/>
      <c r="BK31" s="685"/>
      <c r="BL31" s="685"/>
      <c r="BM31" s="686">
        <v>97.8</v>
      </c>
      <c r="BN31" s="685"/>
      <c r="BO31" s="685"/>
      <c r="BP31" s="685"/>
      <c r="BQ31" s="687"/>
      <c r="BR31" s="684">
        <v>99.3</v>
      </c>
      <c r="BS31" s="685"/>
      <c r="BT31" s="685"/>
      <c r="BU31" s="685"/>
      <c r="BV31" s="685"/>
      <c r="BW31" s="685"/>
      <c r="BX31" s="686">
        <v>98</v>
      </c>
      <c r="BY31" s="685"/>
      <c r="BZ31" s="685"/>
      <c r="CA31" s="685"/>
      <c r="CB31" s="687"/>
      <c r="CD31" s="642"/>
      <c r="CE31" s="643"/>
      <c r="CF31" s="624" t="s">
        <v>300</v>
      </c>
      <c r="CG31" s="625"/>
      <c r="CH31" s="625"/>
      <c r="CI31" s="625"/>
      <c r="CJ31" s="625"/>
      <c r="CK31" s="625"/>
      <c r="CL31" s="625"/>
      <c r="CM31" s="625"/>
      <c r="CN31" s="625"/>
      <c r="CO31" s="625"/>
      <c r="CP31" s="625"/>
      <c r="CQ31" s="626"/>
      <c r="CR31" s="627">
        <v>13446</v>
      </c>
      <c r="CS31" s="636"/>
      <c r="CT31" s="636"/>
      <c r="CU31" s="636"/>
      <c r="CV31" s="636"/>
      <c r="CW31" s="636"/>
      <c r="CX31" s="636"/>
      <c r="CY31" s="637"/>
      <c r="CZ31" s="630">
        <v>0.4</v>
      </c>
      <c r="DA31" s="638"/>
      <c r="DB31" s="638"/>
      <c r="DC31" s="639"/>
      <c r="DD31" s="633">
        <v>13446</v>
      </c>
      <c r="DE31" s="636"/>
      <c r="DF31" s="636"/>
      <c r="DG31" s="636"/>
      <c r="DH31" s="636"/>
      <c r="DI31" s="636"/>
      <c r="DJ31" s="636"/>
      <c r="DK31" s="637"/>
      <c r="DL31" s="633">
        <v>13446</v>
      </c>
      <c r="DM31" s="636"/>
      <c r="DN31" s="636"/>
      <c r="DO31" s="636"/>
      <c r="DP31" s="636"/>
      <c r="DQ31" s="636"/>
      <c r="DR31" s="636"/>
      <c r="DS31" s="636"/>
      <c r="DT31" s="636"/>
      <c r="DU31" s="636"/>
      <c r="DV31" s="637"/>
      <c r="DW31" s="630">
        <v>0.7</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181153</v>
      </c>
      <c r="S32" s="628"/>
      <c r="T32" s="628"/>
      <c r="U32" s="628"/>
      <c r="V32" s="628"/>
      <c r="W32" s="628"/>
      <c r="X32" s="628"/>
      <c r="Y32" s="629"/>
      <c r="Z32" s="663">
        <v>5.6</v>
      </c>
      <c r="AA32" s="663"/>
      <c r="AB32" s="663"/>
      <c r="AC32" s="663"/>
      <c r="AD32" s="664" t="s">
        <v>121</v>
      </c>
      <c r="AE32" s="664"/>
      <c r="AF32" s="664"/>
      <c r="AG32" s="664"/>
      <c r="AH32" s="664"/>
      <c r="AI32" s="664"/>
      <c r="AJ32" s="664"/>
      <c r="AK32" s="664"/>
      <c r="AL32" s="630" t="s">
        <v>121</v>
      </c>
      <c r="AM32" s="631"/>
      <c r="AN32" s="631"/>
      <c r="AO32" s="665"/>
      <c r="AP32" s="666"/>
      <c r="AQ32" s="667"/>
      <c r="AR32" s="667"/>
      <c r="AS32" s="667"/>
      <c r="AT32" s="691"/>
      <c r="AU32" s="202" t="s">
        <v>302</v>
      </c>
      <c r="AX32" s="624" t="s">
        <v>303</v>
      </c>
      <c r="AY32" s="625"/>
      <c r="AZ32" s="625"/>
      <c r="BA32" s="625"/>
      <c r="BB32" s="625"/>
      <c r="BC32" s="625"/>
      <c r="BD32" s="625"/>
      <c r="BE32" s="625"/>
      <c r="BF32" s="626"/>
      <c r="BG32" s="683">
        <v>99.3</v>
      </c>
      <c r="BH32" s="636"/>
      <c r="BI32" s="636"/>
      <c r="BJ32" s="636"/>
      <c r="BK32" s="636"/>
      <c r="BL32" s="636"/>
      <c r="BM32" s="631">
        <v>97.7</v>
      </c>
      <c r="BN32" s="636"/>
      <c r="BO32" s="636"/>
      <c r="BP32" s="636"/>
      <c r="BQ32" s="661"/>
      <c r="BR32" s="683">
        <v>99.3</v>
      </c>
      <c r="BS32" s="636"/>
      <c r="BT32" s="636"/>
      <c r="BU32" s="636"/>
      <c r="BV32" s="636"/>
      <c r="BW32" s="636"/>
      <c r="BX32" s="631">
        <v>97.6</v>
      </c>
      <c r="BY32" s="636"/>
      <c r="BZ32" s="636"/>
      <c r="CA32" s="636"/>
      <c r="CB32" s="661"/>
      <c r="CD32" s="644"/>
      <c r="CE32" s="645"/>
      <c r="CF32" s="624" t="s">
        <v>304</v>
      </c>
      <c r="CG32" s="625"/>
      <c r="CH32" s="625"/>
      <c r="CI32" s="625"/>
      <c r="CJ32" s="625"/>
      <c r="CK32" s="625"/>
      <c r="CL32" s="625"/>
      <c r="CM32" s="625"/>
      <c r="CN32" s="625"/>
      <c r="CO32" s="625"/>
      <c r="CP32" s="625"/>
      <c r="CQ32" s="626"/>
      <c r="CR32" s="627" t="s">
        <v>121</v>
      </c>
      <c r="CS32" s="628"/>
      <c r="CT32" s="628"/>
      <c r="CU32" s="628"/>
      <c r="CV32" s="628"/>
      <c r="CW32" s="628"/>
      <c r="CX32" s="628"/>
      <c r="CY32" s="629"/>
      <c r="CZ32" s="630" t="s">
        <v>121</v>
      </c>
      <c r="DA32" s="638"/>
      <c r="DB32" s="638"/>
      <c r="DC32" s="639"/>
      <c r="DD32" s="633" t="s">
        <v>121</v>
      </c>
      <c r="DE32" s="628"/>
      <c r="DF32" s="628"/>
      <c r="DG32" s="628"/>
      <c r="DH32" s="628"/>
      <c r="DI32" s="628"/>
      <c r="DJ32" s="628"/>
      <c r="DK32" s="629"/>
      <c r="DL32" s="633" t="s">
        <v>121</v>
      </c>
      <c r="DM32" s="628"/>
      <c r="DN32" s="628"/>
      <c r="DO32" s="628"/>
      <c r="DP32" s="628"/>
      <c r="DQ32" s="628"/>
      <c r="DR32" s="628"/>
      <c r="DS32" s="628"/>
      <c r="DT32" s="628"/>
      <c r="DU32" s="628"/>
      <c r="DV32" s="629"/>
      <c r="DW32" s="630" t="s">
        <v>121</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8346</v>
      </c>
      <c r="S33" s="628"/>
      <c r="T33" s="628"/>
      <c r="U33" s="628"/>
      <c r="V33" s="628"/>
      <c r="W33" s="628"/>
      <c r="X33" s="628"/>
      <c r="Y33" s="629"/>
      <c r="Z33" s="663">
        <v>0.3</v>
      </c>
      <c r="AA33" s="663"/>
      <c r="AB33" s="663"/>
      <c r="AC33" s="663"/>
      <c r="AD33" s="664">
        <v>6736</v>
      </c>
      <c r="AE33" s="664"/>
      <c r="AF33" s="664"/>
      <c r="AG33" s="664"/>
      <c r="AH33" s="664"/>
      <c r="AI33" s="664"/>
      <c r="AJ33" s="664"/>
      <c r="AK33" s="664"/>
      <c r="AL33" s="630">
        <v>0.4</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99.3</v>
      </c>
      <c r="BH33" s="612"/>
      <c r="BI33" s="612"/>
      <c r="BJ33" s="612"/>
      <c r="BK33" s="612"/>
      <c r="BL33" s="612"/>
      <c r="BM33" s="656">
        <v>97.7</v>
      </c>
      <c r="BN33" s="612"/>
      <c r="BO33" s="612"/>
      <c r="BP33" s="612"/>
      <c r="BQ33" s="650"/>
      <c r="BR33" s="682">
        <v>99.3</v>
      </c>
      <c r="BS33" s="612"/>
      <c r="BT33" s="612"/>
      <c r="BU33" s="612"/>
      <c r="BV33" s="612"/>
      <c r="BW33" s="612"/>
      <c r="BX33" s="656">
        <v>98.1</v>
      </c>
      <c r="BY33" s="612"/>
      <c r="BZ33" s="612"/>
      <c r="CA33" s="612"/>
      <c r="CB33" s="650"/>
      <c r="CD33" s="624" t="s">
        <v>307</v>
      </c>
      <c r="CE33" s="625"/>
      <c r="CF33" s="625"/>
      <c r="CG33" s="625"/>
      <c r="CH33" s="625"/>
      <c r="CI33" s="625"/>
      <c r="CJ33" s="625"/>
      <c r="CK33" s="625"/>
      <c r="CL33" s="625"/>
      <c r="CM33" s="625"/>
      <c r="CN33" s="625"/>
      <c r="CO33" s="625"/>
      <c r="CP33" s="625"/>
      <c r="CQ33" s="626"/>
      <c r="CR33" s="627">
        <v>1100767</v>
      </c>
      <c r="CS33" s="636"/>
      <c r="CT33" s="636"/>
      <c r="CU33" s="636"/>
      <c r="CV33" s="636"/>
      <c r="CW33" s="636"/>
      <c r="CX33" s="636"/>
      <c r="CY33" s="637"/>
      <c r="CZ33" s="630">
        <v>35.6</v>
      </c>
      <c r="DA33" s="638"/>
      <c r="DB33" s="638"/>
      <c r="DC33" s="639"/>
      <c r="DD33" s="633">
        <v>843815</v>
      </c>
      <c r="DE33" s="636"/>
      <c r="DF33" s="636"/>
      <c r="DG33" s="636"/>
      <c r="DH33" s="636"/>
      <c r="DI33" s="636"/>
      <c r="DJ33" s="636"/>
      <c r="DK33" s="637"/>
      <c r="DL33" s="633">
        <v>546538</v>
      </c>
      <c r="DM33" s="636"/>
      <c r="DN33" s="636"/>
      <c r="DO33" s="636"/>
      <c r="DP33" s="636"/>
      <c r="DQ33" s="636"/>
      <c r="DR33" s="636"/>
      <c r="DS33" s="636"/>
      <c r="DT33" s="636"/>
      <c r="DU33" s="636"/>
      <c r="DV33" s="637"/>
      <c r="DW33" s="630">
        <v>28.4</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45676</v>
      </c>
      <c r="S34" s="628"/>
      <c r="T34" s="628"/>
      <c r="U34" s="628"/>
      <c r="V34" s="628"/>
      <c r="W34" s="628"/>
      <c r="X34" s="628"/>
      <c r="Y34" s="629"/>
      <c r="Z34" s="663">
        <v>1.4</v>
      </c>
      <c r="AA34" s="663"/>
      <c r="AB34" s="663"/>
      <c r="AC34" s="663"/>
      <c r="AD34" s="664" t="s">
        <v>121</v>
      </c>
      <c r="AE34" s="664"/>
      <c r="AF34" s="664"/>
      <c r="AG34" s="664"/>
      <c r="AH34" s="664"/>
      <c r="AI34" s="664"/>
      <c r="AJ34" s="664"/>
      <c r="AK34" s="664"/>
      <c r="AL34" s="630" t="s">
        <v>121</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424874</v>
      </c>
      <c r="CS34" s="628"/>
      <c r="CT34" s="628"/>
      <c r="CU34" s="628"/>
      <c r="CV34" s="628"/>
      <c r="CW34" s="628"/>
      <c r="CX34" s="628"/>
      <c r="CY34" s="629"/>
      <c r="CZ34" s="630">
        <v>13.8</v>
      </c>
      <c r="DA34" s="638"/>
      <c r="DB34" s="638"/>
      <c r="DC34" s="639"/>
      <c r="DD34" s="633">
        <v>307572</v>
      </c>
      <c r="DE34" s="628"/>
      <c r="DF34" s="628"/>
      <c r="DG34" s="628"/>
      <c r="DH34" s="628"/>
      <c r="DI34" s="628"/>
      <c r="DJ34" s="628"/>
      <c r="DK34" s="629"/>
      <c r="DL34" s="633">
        <v>247881</v>
      </c>
      <c r="DM34" s="628"/>
      <c r="DN34" s="628"/>
      <c r="DO34" s="628"/>
      <c r="DP34" s="628"/>
      <c r="DQ34" s="628"/>
      <c r="DR34" s="628"/>
      <c r="DS34" s="628"/>
      <c r="DT34" s="628"/>
      <c r="DU34" s="628"/>
      <c r="DV34" s="629"/>
      <c r="DW34" s="630">
        <v>12.9</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30183</v>
      </c>
      <c r="S35" s="628"/>
      <c r="T35" s="628"/>
      <c r="U35" s="628"/>
      <c r="V35" s="628"/>
      <c r="W35" s="628"/>
      <c r="X35" s="628"/>
      <c r="Y35" s="629"/>
      <c r="Z35" s="663">
        <v>0.9</v>
      </c>
      <c r="AA35" s="663"/>
      <c r="AB35" s="663"/>
      <c r="AC35" s="663"/>
      <c r="AD35" s="664" t="s">
        <v>121</v>
      </c>
      <c r="AE35" s="664"/>
      <c r="AF35" s="664"/>
      <c r="AG35" s="664"/>
      <c r="AH35" s="664"/>
      <c r="AI35" s="664"/>
      <c r="AJ35" s="664"/>
      <c r="AK35" s="664"/>
      <c r="AL35" s="630" t="s">
        <v>121</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7218</v>
      </c>
      <c r="CS35" s="636"/>
      <c r="CT35" s="636"/>
      <c r="CU35" s="636"/>
      <c r="CV35" s="636"/>
      <c r="CW35" s="636"/>
      <c r="CX35" s="636"/>
      <c r="CY35" s="637"/>
      <c r="CZ35" s="630">
        <v>0.2</v>
      </c>
      <c r="DA35" s="638"/>
      <c r="DB35" s="638"/>
      <c r="DC35" s="639"/>
      <c r="DD35" s="633">
        <v>3413</v>
      </c>
      <c r="DE35" s="636"/>
      <c r="DF35" s="636"/>
      <c r="DG35" s="636"/>
      <c r="DH35" s="636"/>
      <c r="DI35" s="636"/>
      <c r="DJ35" s="636"/>
      <c r="DK35" s="637"/>
      <c r="DL35" s="633">
        <v>1018</v>
      </c>
      <c r="DM35" s="636"/>
      <c r="DN35" s="636"/>
      <c r="DO35" s="636"/>
      <c r="DP35" s="636"/>
      <c r="DQ35" s="636"/>
      <c r="DR35" s="636"/>
      <c r="DS35" s="636"/>
      <c r="DT35" s="636"/>
      <c r="DU35" s="636"/>
      <c r="DV35" s="637"/>
      <c r="DW35" s="630">
        <v>0.1</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144835</v>
      </c>
      <c r="S36" s="628"/>
      <c r="T36" s="628"/>
      <c r="U36" s="628"/>
      <c r="V36" s="628"/>
      <c r="W36" s="628"/>
      <c r="X36" s="628"/>
      <c r="Y36" s="629"/>
      <c r="Z36" s="663">
        <v>4.5</v>
      </c>
      <c r="AA36" s="663"/>
      <c r="AB36" s="663"/>
      <c r="AC36" s="663"/>
      <c r="AD36" s="664" t="s">
        <v>121</v>
      </c>
      <c r="AE36" s="664"/>
      <c r="AF36" s="664"/>
      <c r="AG36" s="664"/>
      <c r="AH36" s="664"/>
      <c r="AI36" s="664"/>
      <c r="AJ36" s="664"/>
      <c r="AK36" s="664"/>
      <c r="AL36" s="630" t="s">
        <v>121</v>
      </c>
      <c r="AM36" s="631"/>
      <c r="AN36" s="631"/>
      <c r="AO36" s="665"/>
      <c r="AP36" s="210"/>
      <c r="AQ36" s="670" t="s">
        <v>315</v>
      </c>
      <c r="AR36" s="671"/>
      <c r="AS36" s="671"/>
      <c r="AT36" s="671"/>
      <c r="AU36" s="671"/>
      <c r="AV36" s="671"/>
      <c r="AW36" s="671"/>
      <c r="AX36" s="671"/>
      <c r="AY36" s="672"/>
      <c r="AZ36" s="673">
        <v>183596</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163</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422107</v>
      </c>
      <c r="CS36" s="628"/>
      <c r="CT36" s="628"/>
      <c r="CU36" s="628"/>
      <c r="CV36" s="628"/>
      <c r="CW36" s="628"/>
      <c r="CX36" s="628"/>
      <c r="CY36" s="629"/>
      <c r="CZ36" s="630">
        <v>13.7</v>
      </c>
      <c r="DA36" s="638"/>
      <c r="DB36" s="638"/>
      <c r="DC36" s="639"/>
      <c r="DD36" s="633">
        <v>333564</v>
      </c>
      <c r="DE36" s="628"/>
      <c r="DF36" s="628"/>
      <c r="DG36" s="628"/>
      <c r="DH36" s="628"/>
      <c r="DI36" s="628"/>
      <c r="DJ36" s="628"/>
      <c r="DK36" s="629"/>
      <c r="DL36" s="633">
        <v>179649</v>
      </c>
      <c r="DM36" s="628"/>
      <c r="DN36" s="628"/>
      <c r="DO36" s="628"/>
      <c r="DP36" s="628"/>
      <c r="DQ36" s="628"/>
      <c r="DR36" s="628"/>
      <c r="DS36" s="628"/>
      <c r="DT36" s="628"/>
      <c r="DU36" s="628"/>
      <c r="DV36" s="629"/>
      <c r="DW36" s="630">
        <v>9.3000000000000007</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36936</v>
      </c>
      <c r="S37" s="628"/>
      <c r="T37" s="628"/>
      <c r="U37" s="628"/>
      <c r="V37" s="628"/>
      <c r="W37" s="628"/>
      <c r="X37" s="628"/>
      <c r="Y37" s="629"/>
      <c r="Z37" s="663">
        <v>1.1000000000000001</v>
      </c>
      <c r="AA37" s="663"/>
      <c r="AB37" s="663"/>
      <c r="AC37" s="663"/>
      <c r="AD37" s="664">
        <v>329</v>
      </c>
      <c r="AE37" s="664"/>
      <c r="AF37" s="664"/>
      <c r="AG37" s="664"/>
      <c r="AH37" s="664"/>
      <c r="AI37" s="664"/>
      <c r="AJ37" s="664"/>
      <c r="AK37" s="664"/>
      <c r="AL37" s="630">
        <v>0</v>
      </c>
      <c r="AM37" s="631"/>
      <c r="AN37" s="631"/>
      <c r="AO37" s="665"/>
      <c r="AQ37" s="658" t="s">
        <v>319</v>
      </c>
      <c r="AR37" s="659"/>
      <c r="AS37" s="659"/>
      <c r="AT37" s="659"/>
      <c r="AU37" s="659"/>
      <c r="AV37" s="659"/>
      <c r="AW37" s="659"/>
      <c r="AX37" s="659"/>
      <c r="AY37" s="660"/>
      <c r="AZ37" s="627">
        <v>42400</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163</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151944</v>
      </c>
      <c r="CS37" s="636"/>
      <c r="CT37" s="636"/>
      <c r="CU37" s="636"/>
      <c r="CV37" s="636"/>
      <c r="CW37" s="636"/>
      <c r="CX37" s="636"/>
      <c r="CY37" s="637"/>
      <c r="CZ37" s="630">
        <v>4.9000000000000004</v>
      </c>
      <c r="DA37" s="638"/>
      <c r="DB37" s="638"/>
      <c r="DC37" s="639"/>
      <c r="DD37" s="633">
        <v>140677</v>
      </c>
      <c r="DE37" s="636"/>
      <c r="DF37" s="636"/>
      <c r="DG37" s="636"/>
      <c r="DH37" s="636"/>
      <c r="DI37" s="636"/>
      <c r="DJ37" s="636"/>
      <c r="DK37" s="637"/>
      <c r="DL37" s="633">
        <v>123571</v>
      </c>
      <c r="DM37" s="636"/>
      <c r="DN37" s="636"/>
      <c r="DO37" s="636"/>
      <c r="DP37" s="636"/>
      <c r="DQ37" s="636"/>
      <c r="DR37" s="636"/>
      <c r="DS37" s="636"/>
      <c r="DT37" s="636"/>
      <c r="DU37" s="636"/>
      <c r="DV37" s="637"/>
      <c r="DW37" s="630">
        <v>6.4</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387853</v>
      </c>
      <c r="S38" s="628"/>
      <c r="T38" s="628"/>
      <c r="U38" s="628"/>
      <c r="V38" s="628"/>
      <c r="W38" s="628"/>
      <c r="X38" s="628"/>
      <c r="Y38" s="629"/>
      <c r="Z38" s="663">
        <v>12</v>
      </c>
      <c r="AA38" s="663"/>
      <c r="AB38" s="663"/>
      <c r="AC38" s="663"/>
      <c r="AD38" s="664" t="s">
        <v>121</v>
      </c>
      <c r="AE38" s="664"/>
      <c r="AF38" s="664"/>
      <c r="AG38" s="664"/>
      <c r="AH38" s="664"/>
      <c r="AI38" s="664"/>
      <c r="AJ38" s="664"/>
      <c r="AK38" s="664"/>
      <c r="AL38" s="630" t="s">
        <v>121</v>
      </c>
      <c r="AM38" s="631"/>
      <c r="AN38" s="631"/>
      <c r="AO38" s="665"/>
      <c r="AQ38" s="658" t="s">
        <v>323</v>
      </c>
      <c r="AR38" s="659"/>
      <c r="AS38" s="659"/>
      <c r="AT38" s="659"/>
      <c r="AU38" s="659"/>
      <c r="AV38" s="659"/>
      <c r="AW38" s="659"/>
      <c r="AX38" s="659"/>
      <c r="AY38" s="660"/>
      <c r="AZ38" s="627" t="s">
        <v>121</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383</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141196</v>
      </c>
      <c r="CS38" s="628"/>
      <c r="CT38" s="628"/>
      <c r="CU38" s="628"/>
      <c r="CV38" s="628"/>
      <c r="CW38" s="628"/>
      <c r="CX38" s="628"/>
      <c r="CY38" s="629"/>
      <c r="CZ38" s="630">
        <v>4.5999999999999996</v>
      </c>
      <c r="DA38" s="638"/>
      <c r="DB38" s="638"/>
      <c r="DC38" s="639"/>
      <c r="DD38" s="633">
        <v>117099</v>
      </c>
      <c r="DE38" s="628"/>
      <c r="DF38" s="628"/>
      <c r="DG38" s="628"/>
      <c r="DH38" s="628"/>
      <c r="DI38" s="628"/>
      <c r="DJ38" s="628"/>
      <c r="DK38" s="629"/>
      <c r="DL38" s="633">
        <v>116634</v>
      </c>
      <c r="DM38" s="628"/>
      <c r="DN38" s="628"/>
      <c r="DO38" s="628"/>
      <c r="DP38" s="628"/>
      <c r="DQ38" s="628"/>
      <c r="DR38" s="628"/>
      <c r="DS38" s="628"/>
      <c r="DT38" s="628"/>
      <c r="DU38" s="628"/>
      <c r="DV38" s="629"/>
      <c r="DW38" s="630">
        <v>6.1</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121</v>
      </c>
      <c r="S39" s="628"/>
      <c r="T39" s="628"/>
      <c r="U39" s="628"/>
      <c r="V39" s="628"/>
      <c r="W39" s="628"/>
      <c r="X39" s="628"/>
      <c r="Y39" s="629"/>
      <c r="Z39" s="663" t="s">
        <v>121</v>
      </c>
      <c r="AA39" s="663"/>
      <c r="AB39" s="663"/>
      <c r="AC39" s="663"/>
      <c r="AD39" s="664" t="s">
        <v>121</v>
      </c>
      <c r="AE39" s="664"/>
      <c r="AF39" s="664"/>
      <c r="AG39" s="664"/>
      <c r="AH39" s="664"/>
      <c r="AI39" s="664"/>
      <c r="AJ39" s="664"/>
      <c r="AK39" s="664"/>
      <c r="AL39" s="630" t="s">
        <v>121</v>
      </c>
      <c r="AM39" s="631"/>
      <c r="AN39" s="631"/>
      <c r="AO39" s="665"/>
      <c r="AQ39" s="658" t="s">
        <v>327</v>
      </c>
      <c r="AR39" s="659"/>
      <c r="AS39" s="659"/>
      <c r="AT39" s="659"/>
      <c r="AU39" s="659"/>
      <c r="AV39" s="659"/>
      <c r="AW39" s="659"/>
      <c r="AX39" s="659"/>
      <c r="AY39" s="660"/>
      <c r="AZ39" s="627" t="s">
        <v>121</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602</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101160</v>
      </c>
      <c r="CS39" s="636"/>
      <c r="CT39" s="636"/>
      <c r="CU39" s="636"/>
      <c r="CV39" s="636"/>
      <c r="CW39" s="636"/>
      <c r="CX39" s="636"/>
      <c r="CY39" s="637"/>
      <c r="CZ39" s="630">
        <v>3.3</v>
      </c>
      <c r="DA39" s="638"/>
      <c r="DB39" s="638"/>
      <c r="DC39" s="639"/>
      <c r="DD39" s="633">
        <v>80811</v>
      </c>
      <c r="DE39" s="636"/>
      <c r="DF39" s="636"/>
      <c r="DG39" s="636"/>
      <c r="DH39" s="636"/>
      <c r="DI39" s="636"/>
      <c r="DJ39" s="636"/>
      <c r="DK39" s="637"/>
      <c r="DL39" s="633" t="s">
        <v>121</v>
      </c>
      <c r="DM39" s="636"/>
      <c r="DN39" s="636"/>
      <c r="DO39" s="636"/>
      <c r="DP39" s="636"/>
      <c r="DQ39" s="636"/>
      <c r="DR39" s="636"/>
      <c r="DS39" s="636"/>
      <c r="DT39" s="636"/>
      <c r="DU39" s="636"/>
      <c r="DV39" s="637"/>
      <c r="DW39" s="630" t="s">
        <v>121</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v>6853</v>
      </c>
      <c r="S40" s="628"/>
      <c r="T40" s="628"/>
      <c r="U40" s="628"/>
      <c r="V40" s="628"/>
      <c r="W40" s="628"/>
      <c r="X40" s="628"/>
      <c r="Y40" s="629"/>
      <c r="Z40" s="663">
        <v>0.2</v>
      </c>
      <c r="AA40" s="663"/>
      <c r="AB40" s="663"/>
      <c r="AC40" s="663"/>
      <c r="AD40" s="664" t="s">
        <v>121</v>
      </c>
      <c r="AE40" s="664"/>
      <c r="AF40" s="664"/>
      <c r="AG40" s="664"/>
      <c r="AH40" s="664"/>
      <c r="AI40" s="664"/>
      <c r="AJ40" s="664"/>
      <c r="AK40" s="664"/>
      <c r="AL40" s="630" t="s">
        <v>121</v>
      </c>
      <c r="AM40" s="631"/>
      <c r="AN40" s="631"/>
      <c r="AO40" s="665"/>
      <c r="AQ40" s="658" t="s">
        <v>331</v>
      </c>
      <c r="AR40" s="659"/>
      <c r="AS40" s="659"/>
      <c r="AT40" s="659"/>
      <c r="AU40" s="659"/>
      <c r="AV40" s="659"/>
      <c r="AW40" s="659"/>
      <c r="AX40" s="659"/>
      <c r="AY40" s="660"/>
      <c r="AZ40" s="627" t="s">
        <v>121</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114</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4212</v>
      </c>
      <c r="CS40" s="628"/>
      <c r="CT40" s="628"/>
      <c r="CU40" s="628"/>
      <c r="CV40" s="628"/>
      <c r="CW40" s="628"/>
      <c r="CX40" s="628"/>
      <c r="CY40" s="629"/>
      <c r="CZ40" s="630">
        <v>0.1</v>
      </c>
      <c r="DA40" s="638"/>
      <c r="DB40" s="638"/>
      <c r="DC40" s="639"/>
      <c r="DD40" s="633">
        <v>1356</v>
      </c>
      <c r="DE40" s="628"/>
      <c r="DF40" s="628"/>
      <c r="DG40" s="628"/>
      <c r="DH40" s="628"/>
      <c r="DI40" s="628"/>
      <c r="DJ40" s="628"/>
      <c r="DK40" s="629"/>
      <c r="DL40" s="633">
        <v>1356</v>
      </c>
      <c r="DM40" s="628"/>
      <c r="DN40" s="628"/>
      <c r="DO40" s="628"/>
      <c r="DP40" s="628"/>
      <c r="DQ40" s="628"/>
      <c r="DR40" s="628"/>
      <c r="DS40" s="628"/>
      <c r="DT40" s="628"/>
      <c r="DU40" s="628"/>
      <c r="DV40" s="629"/>
      <c r="DW40" s="630">
        <v>0.1</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3222903</v>
      </c>
      <c r="S41" s="649"/>
      <c r="T41" s="649"/>
      <c r="U41" s="649"/>
      <c r="V41" s="649"/>
      <c r="W41" s="649"/>
      <c r="X41" s="649"/>
      <c r="Y41" s="653"/>
      <c r="Z41" s="654">
        <v>100</v>
      </c>
      <c r="AA41" s="654"/>
      <c r="AB41" s="654"/>
      <c r="AC41" s="654"/>
      <c r="AD41" s="655">
        <v>1915849</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35591</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t="s">
        <v>121</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121</v>
      </c>
      <c r="CS41" s="636"/>
      <c r="CT41" s="636"/>
      <c r="CU41" s="636"/>
      <c r="CV41" s="636"/>
      <c r="CW41" s="636"/>
      <c r="CX41" s="636"/>
      <c r="CY41" s="637"/>
      <c r="CZ41" s="630" t="s">
        <v>121</v>
      </c>
      <c r="DA41" s="638"/>
      <c r="DB41" s="638"/>
      <c r="DC41" s="639"/>
      <c r="DD41" s="633" t="s">
        <v>121</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339</v>
      </c>
      <c r="AR42" s="647"/>
      <c r="AS42" s="647"/>
      <c r="AT42" s="647"/>
      <c r="AU42" s="647"/>
      <c r="AV42" s="647"/>
      <c r="AW42" s="647"/>
      <c r="AX42" s="647"/>
      <c r="AY42" s="648"/>
      <c r="AZ42" s="611">
        <v>105605</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426</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470037</v>
      </c>
      <c r="CS42" s="636"/>
      <c r="CT42" s="636"/>
      <c r="CU42" s="636"/>
      <c r="CV42" s="636"/>
      <c r="CW42" s="636"/>
      <c r="CX42" s="636"/>
      <c r="CY42" s="637"/>
      <c r="CZ42" s="630">
        <v>15.2</v>
      </c>
      <c r="DA42" s="638"/>
      <c r="DB42" s="638"/>
      <c r="DC42" s="639"/>
      <c r="DD42" s="633">
        <v>170276</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342</v>
      </c>
      <c r="CD43" s="624" t="s">
        <v>343</v>
      </c>
      <c r="CE43" s="625"/>
      <c r="CF43" s="625"/>
      <c r="CG43" s="625"/>
      <c r="CH43" s="625"/>
      <c r="CI43" s="625"/>
      <c r="CJ43" s="625"/>
      <c r="CK43" s="625"/>
      <c r="CL43" s="625"/>
      <c r="CM43" s="625"/>
      <c r="CN43" s="625"/>
      <c r="CO43" s="625"/>
      <c r="CP43" s="625"/>
      <c r="CQ43" s="626"/>
      <c r="CR43" s="627">
        <v>13683</v>
      </c>
      <c r="CS43" s="636"/>
      <c r="CT43" s="636"/>
      <c r="CU43" s="636"/>
      <c r="CV43" s="636"/>
      <c r="CW43" s="636"/>
      <c r="CX43" s="636"/>
      <c r="CY43" s="637"/>
      <c r="CZ43" s="630">
        <v>0.4</v>
      </c>
      <c r="DA43" s="638"/>
      <c r="DB43" s="638"/>
      <c r="DC43" s="639"/>
      <c r="DD43" s="633">
        <v>13683</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470037</v>
      </c>
      <c r="CS44" s="628"/>
      <c r="CT44" s="628"/>
      <c r="CU44" s="628"/>
      <c r="CV44" s="628"/>
      <c r="CW44" s="628"/>
      <c r="CX44" s="628"/>
      <c r="CY44" s="629"/>
      <c r="CZ44" s="630">
        <v>15.2</v>
      </c>
      <c r="DA44" s="631"/>
      <c r="DB44" s="631"/>
      <c r="DC44" s="632"/>
      <c r="DD44" s="633">
        <v>170276</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24412</v>
      </c>
      <c r="CS45" s="636"/>
      <c r="CT45" s="636"/>
      <c r="CU45" s="636"/>
      <c r="CV45" s="636"/>
      <c r="CW45" s="636"/>
      <c r="CX45" s="636"/>
      <c r="CY45" s="637"/>
      <c r="CZ45" s="630">
        <v>0.8</v>
      </c>
      <c r="DA45" s="638"/>
      <c r="DB45" s="638"/>
      <c r="DC45" s="639"/>
      <c r="DD45" s="633">
        <v>5366</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348</v>
      </c>
      <c r="CG46" s="625"/>
      <c r="CH46" s="625"/>
      <c r="CI46" s="625"/>
      <c r="CJ46" s="625"/>
      <c r="CK46" s="625"/>
      <c r="CL46" s="625"/>
      <c r="CM46" s="625"/>
      <c r="CN46" s="625"/>
      <c r="CO46" s="625"/>
      <c r="CP46" s="625"/>
      <c r="CQ46" s="626"/>
      <c r="CR46" s="627">
        <v>445625</v>
      </c>
      <c r="CS46" s="628"/>
      <c r="CT46" s="628"/>
      <c r="CU46" s="628"/>
      <c r="CV46" s="628"/>
      <c r="CW46" s="628"/>
      <c r="CX46" s="628"/>
      <c r="CY46" s="629"/>
      <c r="CZ46" s="630">
        <v>14.4</v>
      </c>
      <c r="DA46" s="631"/>
      <c r="DB46" s="631"/>
      <c r="DC46" s="632"/>
      <c r="DD46" s="633">
        <v>164910</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349</v>
      </c>
      <c r="CG47" s="625"/>
      <c r="CH47" s="625"/>
      <c r="CI47" s="625"/>
      <c r="CJ47" s="625"/>
      <c r="CK47" s="625"/>
      <c r="CL47" s="625"/>
      <c r="CM47" s="625"/>
      <c r="CN47" s="625"/>
      <c r="CO47" s="625"/>
      <c r="CP47" s="625"/>
      <c r="CQ47" s="626"/>
      <c r="CR47" s="627" t="s">
        <v>121</v>
      </c>
      <c r="CS47" s="636"/>
      <c r="CT47" s="636"/>
      <c r="CU47" s="636"/>
      <c r="CV47" s="636"/>
      <c r="CW47" s="636"/>
      <c r="CX47" s="636"/>
      <c r="CY47" s="637"/>
      <c r="CZ47" s="630" t="s">
        <v>121</v>
      </c>
      <c r="DA47" s="638"/>
      <c r="DB47" s="638"/>
      <c r="DC47" s="639"/>
      <c r="DD47" s="633" t="s">
        <v>121</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350</v>
      </c>
      <c r="CG48" s="625"/>
      <c r="CH48" s="625"/>
      <c r="CI48" s="625"/>
      <c r="CJ48" s="625"/>
      <c r="CK48" s="625"/>
      <c r="CL48" s="625"/>
      <c r="CM48" s="625"/>
      <c r="CN48" s="625"/>
      <c r="CO48" s="625"/>
      <c r="CP48" s="625"/>
      <c r="CQ48" s="626"/>
      <c r="CR48" s="627" t="s">
        <v>121</v>
      </c>
      <c r="CS48" s="628"/>
      <c r="CT48" s="628"/>
      <c r="CU48" s="628"/>
      <c r="CV48" s="628"/>
      <c r="CW48" s="628"/>
      <c r="CX48" s="628"/>
      <c r="CY48" s="629"/>
      <c r="CZ48" s="630" t="s">
        <v>121</v>
      </c>
      <c r="DA48" s="631"/>
      <c r="DB48" s="631"/>
      <c r="DC48" s="632"/>
      <c r="DD48" s="633" t="s">
        <v>121</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351</v>
      </c>
      <c r="CE49" s="609"/>
      <c r="CF49" s="609"/>
      <c r="CG49" s="609"/>
      <c r="CH49" s="609"/>
      <c r="CI49" s="609"/>
      <c r="CJ49" s="609"/>
      <c r="CK49" s="609"/>
      <c r="CL49" s="609"/>
      <c r="CM49" s="609"/>
      <c r="CN49" s="609"/>
      <c r="CO49" s="609"/>
      <c r="CP49" s="609"/>
      <c r="CQ49" s="610"/>
      <c r="CR49" s="611">
        <v>3089500</v>
      </c>
      <c r="CS49" s="612"/>
      <c r="CT49" s="612"/>
      <c r="CU49" s="612"/>
      <c r="CV49" s="612"/>
      <c r="CW49" s="612"/>
      <c r="CX49" s="612"/>
      <c r="CY49" s="613"/>
      <c r="CZ49" s="614">
        <v>100</v>
      </c>
      <c r="DA49" s="615"/>
      <c r="DB49" s="615"/>
      <c r="DC49" s="616"/>
      <c r="DD49" s="617">
        <v>2152702</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7N43m5KiNQZDk1f0IVbP7CeclP4wh2LnBkWqCgO+K1scFVSfRQs9UcFOp2oWvkkUEoDsBzTcMp9bhEwZJCsOpA==" saltValue="gHtE9ePa84ZMLmXklhaM4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087">
        <v>3275</v>
      </c>
      <c r="R7" s="1088"/>
      <c r="S7" s="1088"/>
      <c r="T7" s="1088"/>
      <c r="U7" s="1088"/>
      <c r="V7" s="1088">
        <v>3142</v>
      </c>
      <c r="W7" s="1088"/>
      <c r="X7" s="1088"/>
      <c r="Y7" s="1088"/>
      <c r="Z7" s="1088"/>
      <c r="AA7" s="1088">
        <v>133</v>
      </c>
      <c r="AB7" s="1088"/>
      <c r="AC7" s="1088"/>
      <c r="AD7" s="1088"/>
      <c r="AE7" s="1089"/>
      <c r="AF7" s="1090">
        <v>130</v>
      </c>
      <c r="AG7" s="1091"/>
      <c r="AH7" s="1091"/>
      <c r="AI7" s="1091"/>
      <c r="AJ7" s="1092"/>
      <c r="AK7" s="1093" t="s">
        <v>544</v>
      </c>
      <c r="AL7" s="1094"/>
      <c r="AM7" s="1094"/>
      <c r="AN7" s="1094"/>
      <c r="AO7" s="1094"/>
      <c r="AP7" s="1094">
        <v>3064</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3275</v>
      </c>
      <c r="R23" s="1061"/>
      <c r="S23" s="1061"/>
      <c r="T23" s="1061"/>
      <c r="U23" s="1061"/>
      <c r="V23" s="1061">
        <v>3142</v>
      </c>
      <c r="W23" s="1061"/>
      <c r="X23" s="1061"/>
      <c r="Y23" s="1061"/>
      <c r="Z23" s="1061"/>
      <c r="AA23" s="1061">
        <v>133</v>
      </c>
      <c r="AB23" s="1061"/>
      <c r="AC23" s="1061"/>
      <c r="AD23" s="1061"/>
      <c r="AE23" s="1068"/>
      <c r="AF23" s="1069">
        <v>130</v>
      </c>
      <c r="AG23" s="1061"/>
      <c r="AH23" s="1061"/>
      <c r="AI23" s="1061"/>
      <c r="AJ23" s="1070"/>
      <c r="AK23" s="1071"/>
      <c r="AL23" s="1072"/>
      <c r="AM23" s="1072"/>
      <c r="AN23" s="1072"/>
      <c r="AO23" s="1072"/>
      <c r="AP23" s="1061">
        <v>3064</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361</v>
      </c>
      <c r="R28" s="1051"/>
      <c r="S28" s="1051"/>
      <c r="T28" s="1051"/>
      <c r="U28" s="1051"/>
      <c r="V28" s="1051">
        <v>361</v>
      </c>
      <c r="W28" s="1051"/>
      <c r="X28" s="1051"/>
      <c r="Y28" s="1051"/>
      <c r="Z28" s="1051"/>
      <c r="AA28" s="1051">
        <v>0</v>
      </c>
      <c r="AB28" s="1051"/>
      <c r="AC28" s="1051"/>
      <c r="AD28" s="1051"/>
      <c r="AE28" s="1052"/>
      <c r="AF28" s="1053">
        <v>0</v>
      </c>
      <c r="AG28" s="1051"/>
      <c r="AH28" s="1051"/>
      <c r="AI28" s="1051"/>
      <c r="AJ28" s="1054"/>
      <c r="AK28" s="1042">
        <v>36</v>
      </c>
      <c r="AL28" s="1043"/>
      <c r="AM28" s="1043"/>
      <c r="AN28" s="1043"/>
      <c r="AO28" s="1043"/>
      <c r="AP28" s="1043" t="s">
        <v>544</v>
      </c>
      <c r="AQ28" s="1043"/>
      <c r="AR28" s="1043"/>
      <c r="AS28" s="1043"/>
      <c r="AT28" s="1043"/>
      <c r="AU28" s="1043" t="s">
        <v>544</v>
      </c>
      <c r="AV28" s="1043"/>
      <c r="AW28" s="1043"/>
      <c r="AX28" s="1043"/>
      <c r="AY28" s="1043"/>
      <c r="AZ28" s="1044" t="s">
        <v>544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66</v>
      </c>
      <c r="R29" s="1039"/>
      <c r="S29" s="1039"/>
      <c r="T29" s="1039"/>
      <c r="U29" s="1039"/>
      <c r="V29" s="1039">
        <v>66</v>
      </c>
      <c r="W29" s="1039"/>
      <c r="X29" s="1039"/>
      <c r="Y29" s="1039"/>
      <c r="Z29" s="1039"/>
      <c r="AA29" s="1039">
        <v>0</v>
      </c>
      <c r="AB29" s="1039"/>
      <c r="AC29" s="1039"/>
      <c r="AD29" s="1039"/>
      <c r="AE29" s="1040"/>
      <c r="AF29" s="1035">
        <v>0</v>
      </c>
      <c r="AG29" s="1036"/>
      <c r="AH29" s="1036"/>
      <c r="AI29" s="1036"/>
      <c r="AJ29" s="1037"/>
      <c r="AK29" s="980">
        <v>10</v>
      </c>
      <c r="AL29" s="971"/>
      <c r="AM29" s="971"/>
      <c r="AN29" s="971"/>
      <c r="AO29" s="971"/>
      <c r="AP29" s="971" t="s">
        <v>544</v>
      </c>
      <c r="AQ29" s="971"/>
      <c r="AR29" s="971"/>
      <c r="AS29" s="971"/>
      <c r="AT29" s="971"/>
      <c r="AU29" s="971" t="s">
        <v>544</v>
      </c>
      <c r="AV29" s="971"/>
      <c r="AW29" s="971"/>
      <c r="AX29" s="971"/>
      <c r="AY29" s="971"/>
      <c r="AZ29" s="1041" t="s">
        <v>544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66</v>
      </c>
      <c r="R30" s="1039"/>
      <c r="S30" s="1039"/>
      <c r="T30" s="1039"/>
      <c r="U30" s="1039"/>
      <c r="V30" s="1039">
        <v>21</v>
      </c>
      <c r="W30" s="1039"/>
      <c r="X30" s="1039"/>
      <c r="Y30" s="1039"/>
      <c r="Z30" s="1039"/>
      <c r="AA30" s="1039">
        <v>45</v>
      </c>
      <c r="AB30" s="1039"/>
      <c r="AC30" s="1039"/>
      <c r="AD30" s="1039"/>
      <c r="AE30" s="1040"/>
      <c r="AF30" s="1035">
        <v>45</v>
      </c>
      <c r="AG30" s="1036"/>
      <c r="AH30" s="1036"/>
      <c r="AI30" s="1036"/>
      <c r="AJ30" s="1037"/>
      <c r="AK30" s="980">
        <v>42</v>
      </c>
      <c r="AL30" s="971"/>
      <c r="AM30" s="971"/>
      <c r="AN30" s="971"/>
      <c r="AO30" s="971"/>
      <c r="AP30" s="971">
        <v>251</v>
      </c>
      <c r="AQ30" s="971"/>
      <c r="AR30" s="971"/>
      <c r="AS30" s="971"/>
      <c r="AT30" s="971"/>
      <c r="AU30" s="971" t="s">
        <v>544</v>
      </c>
      <c r="AV30" s="971"/>
      <c r="AW30" s="971"/>
      <c r="AX30" s="971"/>
      <c r="AY30" s="971"/>
      <c r="AZ30" s="1041" t="s">
        <v>544</v>
      </c>
      <c r="BA30" s="1041"/>
      <c r="BB30" s="1041"/>
      <c r="BC30" s="1041"/>
      <c r="BD30" s="1041"/>
      <c r="BE30" s="972" t="s">
        <v>391</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392</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45</v>
      </c>
      <c r="AG63" s="959"/>
      <c r="AH63" s="959"/>
      <c r="AI63" s="959"/>
      <c r="AJ63" s="1022"/>
      <c r="AK63" s="1023"/>
      <c r="AL63" s="963"/>
      <c r="AM63" s="963"/>
      <c r="AN63" s="963"/>
      <c r="AO63" s="963"/>
      <c r="AP63" s="959">
        <v>251</v>
      </c>
      <c r="AQ63" s="959"/>
      <c r="AR63" s="959"/>
      <c r="AS63" s="959"/>
      <c r="AT63" s="959"/>
      <c r="AU63" s="959">
        <v>0</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395</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396</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539</v>
      </c>
      <c r="C68" s="986"/>
      <c r="D68" s="986"/>
      <c r="E68" s="986"/>
      <c r="F68" s="986"/>
      <c r="G68" s="986"/>
      <c r="H68" s="986"/>
      <c r="I68" s="986"/>
      <c r="J68" s="986"/>
      <c r="K68" s="986"/>
      <c r="L68" s="986"/>
      <c r="M68" s="986"/>
      <c r="N68" s="986"/>
      <c r="O68" s="986"/>
      <c r="P68" s="987"/>
      <c r="Q68" s="988">
        <v>168</v>
      </c>
      <c r="R68" s="982"/>
      <c r="S68" s="982"/>
      <c r="T68" s="982"/>
      <c r="U68" s="982"/>
      <c r="V68" s="982">
        <v>166</v>
      </c>
      <c r="W68" s="982"/>
      <c r="X68" s="982"/>
      <c r="Y68" s="982"/>
      <c r="Z68" s="982"/>
      <c r="AA68" s="982">
        <v>2</v>
      </c>
      <c r="AB68" s="982"/>
      <c r="AC68" s="982"/>
      <c r="AD68" s="982"/>
      <c r="AE68" s="982"/>
      <c r="AF68" s="982" t="s">
        <v>544</v>
      </c>
      <c r="AG68" s="982"/>
      <c r="AH68" s="982"/>
      <c r="AI68" s="982"/>
      <c r="AJ68" s="982"/>
      <c r="AK68" s="982" t="s">
        <v>544</v>
      </c>
      <c r="AL68" s="982"/>
      <c r="AM68" s="982"/>
      <c r="AN68" s="982"/>
      <c r="AO68" s="982"/>
      <c r="AP68" s="982">
        <v>227</v>
      </c>
      <c r="AQ68" s="982"/>
      <c r="AR68" s="982"/>
      <c r="AS68" s="982"/>
      <c r="AT68" s="982"/>
      <c r="AU68" s="982">
        <v>51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540</v>
      </c>
      <c r="C69" s="975"/>
      <c r="D69" s="975"/>
      <c r="E69" s="975"/>
      <c r="F69" s="975"/>
      <c r="G69" s="975"/>
      <c r="H69" s="975"/>
      <c r="I69" s="975"/>
      <c r="J69" s="975"/>
      <c r="K69" s="975"/>
      <c r="L69" s="975"/>
      <c r="M69" s="975"/>
      <c r="N69" s="975"/>
      <c r="O69" s="975"/>
      <c r="P69" s="976"/>
      <c r="Q69" s="977">
        <v>5178</v>
      </c>
      <c r="R69" s="971"/>
      <c r="S69" s="971"/>
      <c r="T69" s="971"/>
      <c r="U69" s="971"/>
      <c r="V69" s="971">
        <v>5111</v>
      </c>
      <c r="W69" s="971"/>
      <c r="X69" s="971"/>
      <c r="Y69" s="971"/>
      <c r="Z69" s="971"/>
      <c r="AA69" s="971">
        <v>66</v>
      </c>
      <c r="AB69" s="971"/>
      <c r="AC69" s="971"/>
      <c r="AD69" s="971"/>
      <c r="AE69" s="971"/>
      <c r="AF69" s="971">
        <v>2</v>
      </c>
      <c r="AG69" s="971"/>
      <c r="AH69" s="971"/>
      <c r="AI69" s="971"/>
      <c r="AJ69" s="971"/>
      <c r="AK69" s="971">
        <v>225</v>
      </c>
      <c r="AL69" s="971"/>
      <c r="AM69" s="971"/>
      <c r="AN69" s="971"/>
      <c r="AO69" s="971"/>
      <c r="AP69" s="971">
        <v>1209</v>
      </c>
      <c r="AQ69" s="971"/>
      <c r="AR69" s="971"/>
      <c r="AS69" s="971"/>
      <c r="AT69" s="971"/>
      <c r="AU69" s="971">
        <v>34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541</v>
      </c>
      <c r="C70" s="975"/>
      <c r="D70" s="975"/>
      <c r="E70" s="975"/>
      <c r="F70" s="975"/>
      <c r="G70" s="975"/>
      <c r="H70" s="975"/>
      <c r="I70" s="975"/>
      <c r="J70" s="975"/>
      <c r="K70" s="975"/>
      <c r="L70" s="975"/>
      <c r="M70" s="975"/>
      <c r="N70" s="975"/>
      <c r="O70" s="975"/>
      <c r="P70" s="976"/>
      <c r="Q70" s="977">
        <v>544</v>
      </c>
      <c r="R70" s="971"/>
      <c r="S70" s="971"/>
      <c r="T70" s="971"/>
      <c r="U70" s="971"/>
      <c r="V70" s="971">
        <v>539</v>
      </c>
      <c r="W70" s="971"/>
      <c r="X70" s="971"/>
      <c r="Y70" s="971"/>
      <c r="Z70" s="971"/>
      <c r="AA70" s="971">
        <v>5</v>
      </c>
      <c r="AB70" s="971"/>
      <c r="AC70" s="971"/>
      <c r="AD70" s="971"/>
      <c r="AE70" s="971"/>
      <c r="AF70" s="971">
        <v>5</v>
      </c>
      <c r="AG70" s="971"/>
      <c r="AH70" s="971"/>
      <c r="AI70" s="971"/>
      <c r="AJ70" s="971"/>
      <c r="AK70" s="971">
        <v>29</v>
      </c>
      <c r="AL70" s="971"/>
      <c r="AM70" s="971"/>
      <c r="AN70" s="971"/>
      <c r="AO70" s="971"/>
      <c r="AP70" s="971" t="s">
        <v>544</v>
      </c>
      <c r="AQ70" s="971"/>
      <c r="AR70" s="971"/>
      <c r="AS70" s="971"/>
      <c r="AT70" s="971"/>
      <c r="AU70" s="971" t="s">
        <v>483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541</v>
      </c>
      <c r="C71" s="975"/>
      <c r="D71" s="975"/>
      <c r="E71" s="975"/>
      <c r="F71" s="975"/>
      <c r="G71" s="975"/>
      <c r="H71" s="975"/>
      <c r="I71" s="975"/>
      <c r="J71" s="975"/>
      <c r="K71" s="975"/>
      <c r="L71" s="975"/>
      <c r="M71" s="975"/>
      <c r="N71" s="975"/>
      <c r="O71" s="975"/>
      <c r="P71" s="976"/>
      <c r="Q71" s="977">
        <v>3339</v>
      </c>
      <c r="R71" s="971"/>
      <c r="S71" s="971"/>
      <c r="T71" s="971"/>
      <c r="U71" s="971"/>
      <c r="V71" s="971">
        <v>3249</v>
      </c>
      <c r="W71" s="971"/>
      <c r="X71" s="971"/>
      <c r="Y71" s="971"/>
      <c r="Z71" s="971"/>
      <c r="AA71" s="971">
        <v>90</v>
      </c>
      <c r="AB71" s="971"/>
      <c r="AC71" s="971"/>
      <c r="AD71" s="971"/>
      <c r="AE71" s="971"/>
      <c r="AF71" s="971">
        <v>90</v>
      </c>
      <c r="AG71" s="971"/>
      <c r="AH71" s="971"/>
      <c r="AI71" s="971"/>
      <c r="AJ71" s="971"/>
      <c r="AK71" s="971">
        <v>504</v>
      </c>
      <c r="AL71" s="971"/>
      <c r="AM71" s="971"/>
      <c r="AN71" s="971"/>
      <c r="AO71" s="971"/>
      <c r="AP71" s="971" t="s">
        <v>483</v>
      </c>
      <c r="AQ71" s="971"/>
      <c r="AR71" s="971"/>
      <c r="AS71" s="971"/>
      <c r="AT71" s="971"/>
      <c r="AU71" s="971" t="s">
        <v>483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542</v>
      </c>
      <c r="C72" s="975"/>
      <c r="D72" s="975"/>
      <c r="E72" s="975"/>
      <c r="F72" s="975"/>
      <c r="G72" s="975"/>
      <c r="H72" s="975"/>
      <c r="I72" s="975"/>
      <c r="J72" s="975"/>
      <c r="K72" s="975"/>
      <c r="L72" s="975"/>
      <c r="M72" s="975"/>
      <c r="N72" s="975"/>
      <c r="O72" s="975"/>
      <c r="P72" s="976"/>
      <c r="Q72" s="977">
        <v>127</v>
      </c>
      <c r="R72" s="971"/>
      <c r="S72" s="971"/>
      <c r="T72" s="971"/>
      <c r="U72" s="971"/>
      <c r="V72" s="971">
        <v>120</v>
      </c>
      <c r="W72" s="971"/>
      <c r="X72" s="971"/>
      <c r="Y72" s="971"/>
      <c r="Z72" s="971"/>
      <c r="AA72" s="971">
        <v>6</v>
      </c>
      <c r="AB72" s="971"/>
      <c r="AC72" s="971"/>
      <c r="AD72" s="971"/>
      <c r="AE72" s="971"/>
      <c r="AF72" s="971">
        <v>6</v>
      </c>
      <c r="AG72" s="971"/>
      <c r="AH72" s="971"/>
      <c r="AI72" s="971"/>
      <c r="AJ72" s="971"/>
      <c r="AK72" s="971">
        <v>33</v>
      </c>
      <c r="AL72" s="971"/>
      <c r="AM72" s="971"/>
      <c r="AN72" s="971"/>
      <c r="AO72" s="971"/>
      <c r="AP72" s="971" t="s">
        <v>483</v>
      </c>
      <c r="AQ72" s="971"/>
      <c r="AR72" s="971"/>
      <c r="AS72" s="971"/>
      <c r="AT72" s="971"/>
      <c r="AU72" s="971" t="s">
        <v>483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542</v>
      </c>
      <c r="C73" s="975"/>
      <c r="D73" s="975"/>
      <c r="E73" s="975"/>
      <c r="F73" s="975"/>
      <c r="G73" s="975"/>
      <c r="H73" s="975"/>
      <c r="I73" s="975"/>
      <c r="J73" s="975"/>
      <c r="K73" s="975"/>
      <c r="L73" s="975"/>
      <c r="M73" s="975"/>
      <c r="N73" s="975"/>
      <c r="O73" s="975"/>
      <c r="P73" s="976"/>
      <c r="Q73" s="977">
        <v>91545</v>
      </c>
      <c r="R73" s="971"/>
      <c r="S73" s="971"/>
      <c r="T73" s="971"/>
      <c r="U73" s="971"/>
      <c r="V73" s="971">
        <v>89579</v>
      </c>
      <c r="W73" s="971"/>
      <c r="X73" s="971"/>
      <c r="Y73" s="971"/>
      <c r="Z73" s="971"/>
      <c r="AA73" s="971">
        <v>1967</v>
      </c>
      <c r="AB73" s="971"/>
      <c r="AC73" s="971"/>
      <c r="AD73" s="971"/>
      <c r="AE73" s="971"/>
      <c r="AF73" s="971">
        <v>1967</v>
      </c>
      <c r="AG73" s="971"/>
      <c r="AH73" s="971"/>
      <c r="AI73" s="971"/>
      <c r="AJ73" s="971"/>
      <c r="AK73" s="971">
        <v>447</v>
      </c>
      <c r="AL73" s="971"/>
      <c r="AM73" s="971"/>
      <c r="AN73" s="971"/>
      <c r="AO73" s="971"/>
      <c r="AP73" s="971" t="s">
        <v>483</v>
      </c>
      <c r="AQ73" s="971"/>
      <c r="AR73" s="971"/>
      <c r="AS73" s="971"/>
      <c r="AT73" s="971"/>
      <c r="AU73" s="971" t="s">
        <v>483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543</v>
      </c>
      <c r="C74" s="975"/>
      <c r="D74" s="975"/>
      <c r="E74" s="975"/>
      <c r="F74" s="975"/>
      <c r="G74" s="975"/>
      <c r="H74" s="975"/>
      <c r="I74" s="975"/>
      <c r="J74" s="975"/>
      <c r="K74" s="975"/>
      <c r="L74" s="975"/>
      <c r="M74" s="975"/>
      <c r="N74" s="975"/>
      <c r="O74" s="975"/>
      <c r="P74" s="976"/>
      <c r="Q74" s="977">
        <v>1743</v>
      </c>
      <c r="R74" s="971"/>
      <c r="S74" s="971"/>
      <c r="T74" s="971"/>
      <c r="U74" s="971"/>
      <c r="V74" s="971">
        <v>1638</v>
      </c>
      <c r="W74" s="971"/>
      <c r="X74" s="971"/>
      <c r="Y74" s="971"/>
      <c r="Z74" s="971"/>
      <c r="AA74" s="971">
        <v>105</v>
      </c>
      <c r="AB74" s="971"/>
      <c r="AC74" s="971"/>
      <c r="AD74" s="971"/>
      <c r="AE74" s="971"/>
      <c r="AF74" s="971">
        <v>105</v>
      </c>
      <c r="AG74" s="971"/>
      <c r="AH74" s="971"/>
      <c r="AI74" s="971"/>
      <c r="AJ74" s="971"/>
      <c r="AK74" s="971">
        <v>0</v>
      </c>
      <c r="AL74" s="971"/>
      <c r="AM74" s="971"/>
      <c r="AN74" s="971"/>
      <c r="AO74" s="971"/>
      <c r="AP74" s="971" t="s">
        <v>483</v>
      </c>
      <c r="AQ74" s="971"/>
      <c r="AR74" s="971"/>
      <c r="AS74" s="971"/>
      <c r="AT74" s="971"/>
      <c r="AU74" s="971" t="s">
        <v>483</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399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406</v>
      </c>
      <c r="AB109" s="896"/>
      <c r="AC109" s="896"/>
      <c r="AD109" s="896"/>
      <c r="AE109" s="897"/>
      <c r="AF109" s="898" t="s">
        <v>407</v>
      </c>
      <c r="AG109" s="896"/>
      <c r="AH109" s="896"/>
      <c r="AI109" s="896"/>
      <c r="AJ109" s="897"/>
      <c r="AK109" s="898" t="s">
        <v>294</v>
      </c>
      <c r="AL109" s="896"/>
      <c r="AM109" s="896"/>
      <c r="AN109" s="896"/>
      <c r="AO109" s="897"/>
      <c r="AP109" s="898" t="s">
        <v>408</v>
      </c>
      <c r="AQ109" s="896"/>
      <c r="AR109" s="896"/>
      <c r="AS109" s="896"/>
      <c r="AT109" s="929"/>
      <c r="AU109" s="895" t="s">
        <v>405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406</v>
      </c>
      <c r="BR109" s="896"/>
      <c r="BS109" s="896"/>
      <c r="BT109" s="896"/>
      <c r="BU109" s="897"/>
      <c r="BV109" s="898" t="s">
        <v>407</v>
      </c>
      <c r="BW109" s="896"/>
      <c r="BX109" s="896"/>
      <c r="BY109" s="896"/>
      <c r="BZ109" s="897"/>
      <c r="CA109" s="898" t="s">
        <v>294</v>
      </c>
      <c r="CB109" s="896"/>
      <c r="CC109" s="896"/>
      <c r="CD109" s="896"/>
      <c r="CE109" s="897"/>
      <c r="CF109" s="936" t="s">
        <v>408</v>
      </c>
      <c r="CG109" s="936"/>
      <c r="CH109" s="936"/>
      <c r="CI109" s="936"/>
      <c r="CJ109" s="936"/>
      <c r="CK109" s="898" t="s">
        <v>409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406</v>
      </c>
      <c r="DH109" s="896"/>
      <c r="DI109" s="896"/>
      <c r="DJ109" s="896"/>
      <c r="DK109" s="897"/>
      <c r="DL109" s="898" t="s">
        <v>407</v>
      </c>
      <c r="DM109" s="896"/>
      <c r="DN109" s="896"/>
      <c r="DO109" s="896"/>
      <c r="DP109" s="897"/>
      <c r="DQ109" s="898" t="s">
        <v>294</v>
      </c>
      <c r="DR109" s="896"/>
      <c r="DS109" s="896"/>
      <c r="DT109" s="896"/>
      <c r="DU109" s="897"/>
      <c r="DV109" s="898" t="s">
        <v>408</v>
      </c>
      <c r="DW109" s="896"/>
      <c r="DX109" s="896"/>
      <c r="DY109" s="896"/>
      <c r="DZ109" s="929"/>
    </row>
    <row r="110" spans="1:131" s="218" customFormat="1" ht="26.25" customHeight="1" x14ac:dyDescent="0.15">
      <c r="A110" s="809" t="s">
        <v>410</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254876</v>
      </c>
      <c r="AB110" s="889"/>
      <c r="AC110" s="889"/>
      <c r="AD110" s="889"/>
      <c r="AE110" s="890"/>
      <c r="AF110" s="891">
        <v>271512</v>
      </c>
      <c r="AG110" s="889"/>
      <c r="AH110" s="889"/>
      <c r="AI110" s="889"/>
      <c r="AJ110" s="890"/>
      <c r="AK110" s="891">
        <v>268558</v>
      </c>
      <c r="AL110" s="889"/>
      <c r="AM110" s="889"/>
      <c r="AN110" s="889"/>
      <c r="AO110" s="890"/>
      <c r="AP110" s="892">
        <v>16.3</v>
      </c>
      <c r="AQ110" s="893"/>
      <c r="AR110" s="893"/>
      <c r="AS110" s="893"/>
      <c r="AT110" s="894"/>
      <c r="AU110" s="930" t="s">
        <v>69</v>
      </c>
      <c r="AV110" s="931"/>
      <c r="AW110" s="931"/>
      <c r="AX110" s="931"/>
      <c r="AY110" s="931"/>
      <c r="AZ110" s="860" t="s">
        <v>411</v>
      </c>
      <c r="BA110" s="810"/>
      <c r="BB110" s="810"/>
      <c r="BC110" s="810"/>
      <c r="BD110" s="810"/>
      <c r="BE110" s="810"/>
      <c r="BF110" s="810"/>
      <c r="BG110" s="810"/>
      <c r="BH110" s="810"/>
      <c r="BI110" s="810"/>
      <c r="BJ110" s="810"/>
      <c r="BK110" s="810"/>
      <c r="BL110" s="810"/>
      <c r="BM110" s="810"/>
      <c r="BN110" s="810"/>
      <c r="BO110" s="810"/>
      <c r="BP110" s="811"/>
      <c r="BQ110" s="861">
        <v>3136616</v>
      </c>
      <c r="BR110" s="842"/>
      <c r="BS110" s="842"/>
      <c r="BT110" s="842"/>
      <c r="BU110" s="842"/>
      <c r="BV110" s="842">
        <v>2930760</v>
      </c>
      <c r="BW110" s="842"/>
      <c r="BX110" s="842"/>
      <c r="BY110" s="842"/>
      <c r="BZ110" s="842"/>
      <c r="CA110" s="842">
        <v>3063501</v>
      </c>
      <c r="CB110" s="842"/>
      <c r="CC110" s="842"/>
      <c r="CD110" s="842"/>
      <c r="CE110" s="842"/>
      <c r="CF110" s="866">
        <v>186.5</v>
      </c>
      <c r="CG110" s="867"/>
      <c r="CH110" s="867"/>
      <c r="CI110" s="867"/>
      <c r="CJ110" s="867"/>
      <c r="CK110" s="926" t="s">
        <v>412</v>
      </c>
      <c r="CL110" s="819"/>
      <c r="CM110" s="860" t="s">
        <v>413</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7" t="s">
        <v>415</v>
      </c>
      <c r="BA111" s="752"/>
      <c r="BB111" s="752"/>
      <c r="BC111" s="752"/>
      <c r="BD111" s="752"/>
      <c r="BE111" s="752"/>
      <c r="BF111" s="752"/>
      <c r="BG111" s="752"/>
      <c r="BH111" s="752"/>
      <c r="BI111" s="752"/>
      <c r="BJ111" s="752"/>
      <c r="BK111" s="752"/>
      <c r="BL111" s="752"/>
      <c r="BM111" s="752"/>
      <c r="BN111" s="752"/>
      <c r="BO111" s="752"/>
      <c r="BP111" s="753"/>
      <c r="BQ111" s="789">
        <v>52038</v>
      </c>
      <c r="BR111" s="790"/>
      <c r="BS111" s="790"/>
      <c r="BT111" s="790"/>
      <c r="BU111" s="790"/>
      <c r="BV111" s="790">
        <v>38932</v>
      </c>
      <c r="BW111" s="790"/>
      <c r="BX111" s="790"/>
      <c r="BY111" s="790"/>
      <c r="BZ111" s="790"/>
      <c r="CA111" s="790">
        <v>30882</v>
      </c>
      <c r="CB111" s="790"/>
      <c r="CC111" s="790"/>
      <c r="CD111" s="790"/>
      <c r="CE111" s="790"/>
      <c r="CF111" s="875">
        <v>1.9</v>
      </c>
      <c r="CG111" s="876"/>
      <c r="CH111" s="876"/>
      <c r="CI111" s="876"/>
      <c r="CJ111" s="876"/>
      <c r="CK111" s="927"/>
      <c r="CL111" s="821"/>
      <c r="CM111" s="817" t="s">
        <v>416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121</v>
      </c>
      <c r="DH111" s="790"/>
      <c r="DI111" s="790"/>
      <c r="DJ111" s="790"/>
      <c r="DK111" s="790"/>
      <c r="DL111" s="790" t="s">
        <v>121</v>
      </c>
      <c r="DM111" s="790"/>
      <c r="DN111" s="790"/>
      <c r="DO111" s="790"/>
      <c r="DP111" s="790"/>
      <c r="DQ111" s="790" t="s">
        <v>121</v>
      </c>
      <c r="DR111" s="790"/>
      <c r="DS111" s="790"/>
      <c r="DT111" s="790"/>
      <c r="DU111" s="790"/>
      <c r="DV111" s="796" t="s">
        <v>121</v>
      </c>
      <c r="DW111" s="796"/>
      <c r="DX111" s="796"/>
      <c r="DY111" s="796"/>
      <c r="DZ111" s="797"/>
    </row>
    <row r="112" spans="1:131" s="218" customFormat="1" ht="26.25" customHeight="1" x14ac:dyDescent="0.15">
      <c r="A112" s="912" t="s">
        <v>417</v>
      </c>
      <c r="B112" s="913"/>
      <c r="C112" s="752" t="s">
        <v>418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7" t="s">
        <v>419</v>
      </c>
      <c r="BA112" s="752"/>
      <c r="BB112" s="752"/>
      <c r="BC112" s="752"/>
      <c r="BD112" s="752"/>
      <c r="BE112" s="752"/>
      <c r="BF112" s="752"/>
      <c r="BG112" s="752"/>
      <c r="BH112" s="752"/>
      <c r="BI112" s="752"/>
      <c r="BJ112" s="752"/>
      <c r="BK112" s="752"/>
      <c r="BL112" s="752"/>
      <c r="BM112" s="752"/>
      <c r="BN112" s="752"/>
      <c r="BO112" s="752"/>
      <c r="BP112" s="753"/>
      <c r="BQ112" s="789">
        <v>275485</v>
      </c>
      <c r="BR112" s="790"/>
      <c r="BS112" s="790"/>
      <c r="BT112" s="790"/>
      <c r="BU112" s="790"/>
      <c r="BV112" s="790">
        <v>235034</v>
      </c>
      <c r="BW112" s="790"/>
      <c r="BX112" s="790"/>
      <c r="BY112" s="790"/>
      <c r="BZ112" s="790"/>
      <c r="CA112" s="790">
        <v>246769</v>
      </c>
      <c r="CB112" s="790"/>
      <c r="CC112" s="790"/>
      <c r="CD112" s="790"/>
      <c r="CE112" s="790"/>
      <c r="CF112" s="875">
        <v>15</v>
      </c>
      <c r="CG112" s="876"/>
      <c r="CH112" s="876"/>
      <c r="CI112" s="876"/>
      <c r="CJ112" s="876"/>
      <c r="CK112" s="927"/>
      <c r="CL112" s="821"/>
      <c r="CM112" s="817" t="s">
        <v>420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121</v>
      </c>
      <c r="DH112" s="790"/>
      <c r="DI112" s="790"/>
      <c r="DJ112" s="790"/>
      <c r="DK112" s="790"/>
      <c r="DL112" s="790" t="s">
        <v>121</v>
      </c>
      <c r="DM112" s="790"/>
      <c r="DN112" s="790"/>
      <c r="DO112" s="790"/>
      <c r="DP112" s="790"/>
      <c r="DQ112" s="790" t="s">
        <v>121</v>
      </c>
      <c r="DR112" s="790"/>
      <c r="DS112" s="790"/>
      <c r="DT112" s="790"/>
      <c r="DU112" s="790"/>
      <c r="DV112" s="796" t="s">
        <v>121</v>
      </c>
      <c r="DW112" s="796"/>
      <c r="DX112" s="796"/>
      <c r="DY112" s="796"/>
      <c r="DZ112" s="797"/>
    </row>
    <row r="113" spans="1:130" s="218" customFormat="1" ht="26.25" customHeight="1" x14ac:dyDescent="0.15">
      <c r="A113" s="914"/>
      <c r="B113" s="915"/>
      <c r="C113" s="752" t="s">
        <v>421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45500</v>
      </c>
      <c r="AB113" s="919"/>
      <c r="AC113" s="919"/>
      <c r="AD113" s="919"/>
      <c r="AE113" s="920"/>
      <c r="AF113" s="921">
        <v>45597</v>
      </c>
      <c r="AG113" s="919"/>
      <c r="AH113" s="919"/>
      <c r="AI113" s="919"/>
      <c r="AJ113" s="920"/>
      <c r="AK113" s="921">
        <v>42400</v>
      </c>
      <c r="AL113" s="919"/>
      <c r="AM113" s="919"/>
      <c r="AN113" s="919"/>
      <c r="AO113" s="920"/>
      <c r="AP113" s="922">
        <v>2.6</v>
      </c>
      <c r="AQ113" s="923"/>
      <c r="AR113" s="923"/>
      <c r="AS113" s="923"/>
      <c r="AT113" s="924"/>
      <c r="AU113" s="932"/>
      <c r="AV113" s="933"/>
      <c r="AW113" s="933"/>
      <c r="AX113" s="933"/>
      <c r="AY113" s="933"/>
      <c r="AZ113" s="817" t="s">
        <v>422</v>
      </c>
      <c r="BA113" s="752"/>
      <c r="BB113" s="752"/>
      <c r="BC113" s="752"/>
      <c r="BD113" s="752"/>
      <c r="BE113" s="752"/>
      <c r="BF113" s="752"/>
      <c r="BG113" s="752"/>
      <c r="BH113" s="752"/>
      <c r="BI113" s="752"/>
      <c r="BJ113" s="752"/>
      <c r="BK113" s="752"/>
      <c r="BL113" s="752"/>
      <c r="BM113" s="752"/>
      <c r="BN113" s="752"/>
      <c r="BO113" s="752"/>
      <c r="BP113" s="753"/>
      <c r="BQ113" s="789">
        <v>94575</v>
      </c>
      <c r="BR113" s="790"/>
      <c r="BS113" s="790"/>
      <c r="BT113" s="790"/>
      <c r="BU113" s="790"/>
      <c r="BV113" s="790">
        <v>85779</v>
      </c>
      <c r="BW113" s="790"/>
      <c r="BX113" s="790"/>
      <c r="BY113" s="790"/>
      <c r="BZ113" s="790"/>
      <c r="CA113" s="790">
        <v>84537</v>
      </c>
      <c r="CB113" s="790"/>
      <c r="CC113" s="790"/>
      <c r="CD113" s="790"/>
      <c r="CE113" s="790"/>
      <c r="CF113" s="875">
        <v>5.0999999999999996</v>
      </c>
      <c r="CG113" s="876"/>
      <c r="CH113" s="876"/>
      <c r="CI113" s="876"/>
      <c r="CJ113" s="876"/>
      <c r="CK113" s="927"/>
      <c r="CL113" s="821"/>
      <c r="CM113" s="817" t="s">
        <v>423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16700</v>
      </c>
      <c r="AB114" s="780"/>
      <c r="AC114" s="780"/>
      <c r="AD114" s="780"/>
      <c r="AE114" s="781"/>
      <c r="AF114" s="782">
        <v>18963</v>
      </c>
      <c r="AG114" s="780"/>
      <c r="AH114" s="780"/>
      <c r="AI114" s="780"/>
      <c r="AJ114" s="781"/>
      <c r="AK114" s="782">
        <v>15436</v>
      </c>
      <c r="AL114" s="780"/>
      <c r="AM114" s="780"/>
      <c r="AN114" s="780"/>
      <c r="AO114" s="781"/>
      <c r="AP114" s="824">
        <v>0.9</v>
      </c>
      <c r="AQ114" s="825"/>
      <c r="AR114" s="825"/>
      <c r="AS114" s="825"/>
      <c r="AT114" s="826"/>
      <c r="AU114" s="932"/>
      <c r="AV114" s="933"/>
      <c r="AW114" s="933"/>
      <c r="AX114" s="933"/>
      <c r="AY114" s="933"/>
      <c r="AZ114" s="817" t="s">
        <v>425</v>
      </c>
      <c r="BA114" s="752"/>
      <c r="BB114" s="752"/>
      <c r="BC114" s="752"/>
      <c r="BD114" s="752"/>
      <c r="BE114" s="752"/>
      <c r="BF114" s="752"/>
      <c r="BG114" s="752"/>
      <c r="BH114" s="752"/>
      <c r="BI114" s="752"/>
      <c r="BJ114" s="752"/>
      <c r="BK114" s="752"/>
      <c r="BL114" s="752"/>
      <c r="BM114" s="752"/>
      <c r="BN114" s="752"/>
      <c r="BO114" s="752"/>
      <c r="BP114" s="753"/>
      <c r="BQ114" s="789">
        <v>222915</v>
      </c>
      <c r="BR114" s="790"/>
      <c r="BS114" s="790"/>
      <c r="BT114" s="790"/>
      <c r="BU114" s="790"/>
      <c r="BV114" s="790">
        <v>240198</v>
      </c>
      <c r="BW114" s="790"/>
      <c r="BX114" s="790"/>
      <c r="BY114" s="790"/>
      <c r="BZ114" s="790"/>
      <c r="CA114" s="790">
        <v>252138</v>
      </c>
      <c r="CB114" s="790"/>
      <c r="CC114" s="790"/>
      <c r="CD114" s="790"/>
      <c r="CE114" s="790"/>
      <c r="CF114" s="875">
        <v>15.3</v>
      </c>
      <c r="CG114" s="876"/>
      <c r="CH114" s="876"/>
      <c r="CI114" s="876"/>
      <c r="CJ114" s="876"/>
      <c r="CK114" s="927"/>
      <c r="CL114" s="821"/>
      <c r="CM114" s="817" t="s">
        <v>426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427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2419</v>
      </c>
      <c r="AB115" s="919"/>
      <c r="AC115" s="919"/>
      <c r="AD115" s="919"/>
      <c r="AE115" s="920"/>
      <c r="AF115" s="921">
        <v>2021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7" t="s">
        <v>428</v>
      </c>
      <c r="BA115" s="752"/>
      <c r="BB115" s="752"/>
      <c r="BC115" s="752"/>
      <c r="BD115" s="752"/>
      <c r="BE115" s="752"/>
      <c r="BF115" s="752"/>
      <c r="BG115" s="752"/>
      <c r="BH115" s="752"/>
      <c r="BI115" s="752"/>
      <c r="BJ115" s="752"/>
      <c r="BK115" s="752"/>
      <c r="BL115" s="752"/>
      <c r="BM115" s="752"/>
      <c r="BN115" s="752"/>
      <c r="BO115" s="752"/>
      <c r="BP115" s="753"/>
      <c r="BQ115" s="789" t="s">
        <v>121</v>
      </c>
      <c r="BR115" s="790"/>
      <c r="BS115" s="790"/>
      <c r="BT115" s="790"/>
      <c r="BU115" s="790"/>
      <c r="BV115" s="790" t="s">
        <v>121</v>
      </c>
      <c r="BW115" s="790"/>
      <c r="BX115" s="790"/>
      <c r="BY115" s="790"/>
      <c r="BZ115" s="790"/>
      <c r="CA115" s="790" t="s">
        <v>121</v>
      </c>
      <c r="CB115" s="790"/>
      <c r="CC115" s="790"/>
      <c r="CD115" s="790"/>
      <c r="CE115" s="790"/>
      <c r="CF115" s="875" t="s">
        <v>121</v>
      </c>
      <c r="CG115" s="876"/>
      <c r="CH115" s="876"/>
      <c r="CI115" s="876"/>
      <c r="CJ115" s="876"/>
      <c r="CK115" s="927"/>
      <c r="CL115" s="821"/>
      <c r="CM115" s="817" t="s">
        <v>429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431</v>
      </c>
      <c r="BA116" s="910"/>
      <c r="BB116" s="910"/>
      <c r="BC116" s="910"/>
      <c r="BD116" s="910"/>
      <c r="BE116" s="910"/>
      <c r="BF116" s="910"/>
      <c r="BG116" s="910"/>
      <c r="BH116" s="910"/>
      <c r="BI116" s="910"/>
      <c r="BJ116" s="910"/>
      <c r="BK116" s="910"/>
      <c r="BL116" s="910"/>
      <c r="BM116" s="910"/>
      <c r="BN116" s="910"/>
      <c r="BO116" s="910"/>
      <c r="BP116" s="911"/>
      <c r="BQ116" s="789" t="s">
        <v>121</v>
      </c>
      <c r="BR116" s="790"/>
      <c r="BS116" s="790"/>
      <c r="BT116" s="790"/>
      <c r="BU116" s="790"/>
      <c r="BV116" s="790" t="s">
        <v>121</v>
      </c>
      <c r="BW116" s="790"/>
      <c r="BX116" s="790"/>
      <c r="BY116" s="790"/>
      <c r="BZ116" s="790"/>
      <c r="CA116" s="790" t="s">
        <v>121</v>
      </c>
      <c r="CB116" s="790"/>
      <c r="CC116" s="790"/>
      <c r="CD116" s="790"/>
      <c r="CE116" s="790"/>
      <c r="CF116" s="875" t="s">
        <v>121</v>
      </c>
      <c r="CG116" s="876"/>
      <c r="CH116" s="876"/>
      <c r="CI116" s="876"/>
      <c r="CJ116" s="876"/>
      <c r="CK116" s="927"/>
      <c r="CL116" s="821"/>
      <c r="CM116" s="817" t="s">
        <v>432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433</v>
      </c>
      <c r="Z117" s="897"/>
      <c r="AA117" s="902">
        <v>319495</v>
      </c>
      <c r="AB117" s="903"/>
      <c r="AC117" s="903"/>
      <c r="AD117" s="903"/>
      <c r="AE117" s="904"/>
      <c r="AF117" s="905">
        <v>338093</v>
      </c>
      <c r="AG117" s="903"/>
      <c r="AH117" s="903"/>
      <c r="AI117" s="903"/>
      <c r="AJ117" s="904"/>
      <c r="AK117" s="905">
        <v>326394</v>
      </c>
      <c r="AL117" s="903"/>
      <c r="AM117" s="903"/>
      <c r="AN117" s="903"/>
      <c r="AO117" s="904"/>
      <c r="AP117" s="906"/>
      <c r="AQ117" s="907"/>
      <c r="AR117" s="907"/>
      <c r="AS117" s="907"/>
      <c r="AT117" s="908"/>
      <c r="AU117" s="932"/>
      <c r="AV117" s="933"/>
      <c r="AW117" s="933"/>
      <c r="AX117" s="933"/>
      <c r="AY117" s="933"/>
      <c r="AZ117" s="863" t="s">
        <v>434</v>
      </c>
      <c r="BA117" s="864"/>
      <c r="BB117" s="864"/>
      <c r="BC117" s="864"/>
      <c r="BD117" s="864"/>
      <c r="BE117" s="864"/>
      <c r="BF117" s="864"/>
      <c r="BG117" s="864"/>
      <c r="BH117" s="864"/>
      <c r="BI117" s="864"/>
      <c r="BJ117" s="864"/>
      <c r="BK117" s="864"/>
      <c r="BL117" s="864"/>
      <c r="BM117" s="864"/>
      <c r="BN117" s="864"/>
      <c r="BO117" s="864"/>
      <c r="BP117" s="865"/>
      <c r="BQ117" s="789" t="s">
        <v>121</v>
      </c>
      <c r="BR117" s="790"/>
      <c r="BS117" s="790"/>
      <c r="BT117" s="790"/>
      <c r="BU117" s="790"/>
      <c r="BV117" s="790" t="s">
        <v>121</v>
      </c>
      <c r="BW117" s="790"/>
      <c r="BX117" s="790"/>
      <c r="BY117" s="790"/>
      <c r="BZ117" s="790"/>
      <c r="CA117" s="790" t="s">
        <v>121</v>
      </c>
      <c r="CB117" s="790"/>
      <c r="CC117" s="790"/>
      <c r="CD117" s="790"/>
      <c r="CE117" s="790"/>
      <c r="CF117" s="875" t="s">
        <v>121</v>
      </c>
      <c r="CG117" s="876"/>
      <c r="CH117" s="876"/>
      <c r="CI117" s="876"/>
      <c r="CJ117" s="876"/>
      <c r="CK117" s="927"/>
      <c r="CL117" s="821"/>
      <c r="CM117" s="817" t="s">
        <v>435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v>2266</v>
      </c>
      <c r="DH117" s="780"/>
      <c r="DI117" s="780"/>
      <c r="DJ117" s="780"/>
      <c r="DK117" s="781"/>
      <c r="DL117" s="782">
        <v>3177</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409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406</v>
      </c>
      <c r="AB118" s="896"/>
      <c r="AC118" s="896"/>
      <c r="AD118" s="896"/>
      <c r="AE118" s="897"/>
      <c r="AF118" s="898" t="s">
        <v>407</v>
      </c>
      <c r="AG118" s="896"/>
      <c r="AH118" s="896"/>
      <c r="AI118" s="896"/>
      <c r="AJ118" s="897"/>
      <c r="AK118" s="898" t="s">
        <v>294</v>
      </c>
      <c r="AL118" s="896"/>
      <c r="AM118" s="896"/>
      <c r="AN118" s="896"/>
      <c r="AO118" s="897"/>
      <c r="AP118" s="899" t="s">
        <v>408</v>
      </c>
      <c r="AQ118" s="900"/>
      <c r="AR118" s="900"/>
      <c r="AS118" s="900"/>
      <c r="AT118" s="901"/>
      <c r="AU118" s="932"/>
      <c r="AV118" s="933"/>
      <c r="AW118" s="933"/>
      <c r="AX118" s="933"/>
      <c r="AY118" s="933"/>
      <c r="AZ118" s="838" t="s">
        <v>436</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7" t="s">
        <v>437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412</v>
      </c>
      <c r="B119" s="819"/>
      <c r="C119" s="860" t="s">
        <v>413</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438</v>
      </c>
      <c r="BP119" s="878"/>
      <c r="BQ119" s="879">
        <v>3781629</v>
      </c>
      <c r="BR119" s="845"/>
      <c r="BS119" s="845"/>
      <c r="BT119" s="845"/>
      <c r="BU119" s="845"/>
      <c r="BV119" s="845">
        <v>3530703</v>
      </c>
      <c r="BW119" s="845"/>
      <c r="BX119" s="845"/>
      <c r="BY119" s="845"/>
      <c r="BZ119" s="845"/>
      <c r="CA119" s="845">
        <v>3677827</v>
      </c>
      <c r="CB119" s="845"/>
      <c r="CC119" s="845"/>
      <c r="CD119" s="845"/>
      <c r="CE119" s="845"/>
      <c r="CF119" s="748"/>
      <c r="CG119" s="749"/>
      <c r="CH119" s="749"/>
      <c r="CI119" s="749"/>
      <c r="CJ119" s="834"/>
      <c r="CK119" s="928"/>
      <c r="CL119" s="823"/>
      <c r="CM119" s="838" t="s">
        <v>439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49772</v>
      </c>
      <c r="DH119" s="764"/>
      <c r="DI119" s="764"/>
      <c r="DJ119" s="764"/>
      <c r="DK119" s="765"/>
      <c r="DL119" s="766">
        <v>35755</v>
      </c>
      <c r="DM119" s="764"/>
      <c r="DN119" s="764"/>
      <c r="DO119" s="764"/>
      <c r="DP119" s="765"/>
      <c r="DQ119" s="766">
        <v>30882</v>
      </c>
      <c r="DR119" s="764"/>
      <c r="DS119" s="764"/>
      <c r="DT119" s="764"/>
      <c r="DU119" s="765"/>
      <c r="DV119" s="848">
        <v>1.9</v>
      </c>
      <c r="DW119" s="849"/>
      <c r="DX119" s="849"/>
      <c r="DY119" s="849"/>
      <c r="DZ119" s="850"/>
    </row>
    <row r="120" spans="1:130" s="218" customFormat="1" ht="26.25" customHeight="1" x14ac:dyDescent="0.15">
      <c r="A120" s="820"/>
      <c r="B120" s="821"/>
      <c r="C120" s="817" t="s">
        <v>416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440</v>
      </c>
      <c r="AV120" s="881"/>
      <c r="AW120" s="881"/>
      <c r="AX120" s="881"/>
      <c r="AY120" s="882"/>
      <c r="AZ120" s="860" t="s">
        <v>441</v>
      </c>
      <c r="BA120" s="810"/>
      <c r="BB120" s="810"/>
      <c r="BC120" s="810"/>
      <c r="BD120" s="810"/>
      <c r="BE120" s="810"/>
      <c r="BF120" s="810"/>
      <c r="BG120" s="810"/>
      <c r="BH120" s="810"/>
      <c r="BI120" s="810"/>
      <c r="BJ120" s="810"/>
      <c r="BK120" s="810"/>
      <c r="BL120" s="810"/>
      <c r="BM120" s="810"/>
      <c r="BN120" s="810"/>
      <c r="BO120" s="810"/>
      <c r="BP120" s="811"/>
      <c r="BQ120" s="861">
        <v>1128018</v>
      </c>
      <c r="BR120" s="842"/>
      <c r="BS120" s="842"/>
      <c r="BT120" s="842"/>
      <c r="BU120" s="842"/>
      <c r="BV120" s="842">
        <v>1150409</v>
      </c>
      <c r="BW120" s="842"/>
      <c r="BX120" s="842"/>
      <c r="BY120" s="842"/>
      <c r="BZ120" s="842"/>
      <c r="CA120" s="842">
        <v>1223310</v>
      </c>
      <c r="CB120" s="842"/>
      <c r="CC120" s="842"/>
      <c r="CD120" s="842"/>
      <c r="CE120" s="842"/>
      <c r="CF120" s="866">
        <v>74.5</v>
      </c>
      <c r="CG120" s="867"/>
      <c r="CH120" s="867"/>
      <c r="CI120" s="867"/>
      <c r="CJ120" s="867"/>
      <c r="CK120" s="868" t="s">
        <v>442</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v>275485</v>
      </c>
      <c r="DH120" s="842"/>
      <c r="DI120" s="842"/>
      <c r="DJ120" s="842"/>
      <c r="DK120" s="842"/>
      <c r="DL120" s="842">
        <v>235034</v>
      </c>
      <c r="DM120" s="842"/>
      <c r="DN120" s="842"/>
      <c r="DO120" s="842"/>
      <c r="DP120" s="842"/>
      <c r="DQ120" s="842">
        <v>246769</v>
      </c>
      <c r="DR120" s="842"/>
      <c r="DS120" s="842"/>
      <c r="DT120" s="842"/>
      <c r="DU120" s="842"/>
      <c r="DV120" s="843">
        <v>15</v>
      </c>
      <c r="DW120" s="843"/>
      <c r="DX120" s="843"/>
      <c r="DY120" s="843"/>
      <c r="DZ120" s="844"/>
    </row>
    <row r="121" spans="1:130" s="218" customFormat="1" ht="26.25" customHeight="1" x14ac:dyDescent="0.15">
      <c r="A121" s="820"/>
      <c r="B121" s="821"/>
      <c r="C121" s="863" t="s">
        <v>443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7" t="s">
        <v>444</v>
      </c>
      <c r="BA121" s="752"/>
      <c r="BB121" s="752"/>
      <c r="BC121" s="752"/>
      <c r="BD121" s="752"/>
      <c r="BE121" s="752"/>
      <c r="BF121" s="752"/>
      <c r="BG121" s="752"/>
      <c r="BH121" s="752"/>
      <c r="BI121" s="752"/>
      <c r="BJ121" s="752"/>
      <c r="BK121" s="752"/>
      <c r="BL121" s="752"/>
      <c r="BM121" s="752"/>
      <c r="BN121" s="752"/>
      <c r="BO121" s="752"/>
      <c r="BP121" s="753"/>
      <c r="BQ121" s="789">
        <v>37187</v>
      </c>
      <c r="BR121" s="790"/>
      <c r="BS121" s="790"/>
      <c r="BT121" s="790"/>
      <c r="BU121" s="790"/>
      <c r="BV121" s="790">
        <v>29427</v>
      </c>
      <c r="BW121" s="790"/>
      <c r="BX121" s="790"/>
      <c r="BY121" s="790"/>
      <c r="BZ121" s="790"/>
      <c r="CA121" s="790">
        <v>21759</v>
      </c>
      <c r="CB121" s="790"/>
      <c r="CC121" s="790"/>
      <c r="CD121" s="790"/>
      <c r="CE121" s="790"/>
      <c r="CF121" s="875">
        <v>1.3</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789" t="s">
        <v>121</v>
      </c>
      <c r="DH121" s="790"/>
      <c r="DI121" s="790"/>
      <c r="DJ121" s="790"/>
      <c r="DK121" s="790"/>
      <c r="DL121" s="790" t="s">
        <v>121</v>
      </c>
      <c r="DM121" s="790"/>
      <c r="DN121" s="790"/>
      <c r="DO121" s="790"/>
      <c r="DP121" s="790"/>
      <c r="DQ121" s="790" t="s">
        <v>121</v>
      </c>
      <c r="DR121" s="790"/>
      <c r="DS121" s="790"/>
      <c r="DT121" s="790"/>
      <c r="DU121" s="790"/>
      <c r="DV121" s="796" t="s">
        <v>121</v>
      </c>
      <c r="DW121" s="796"/>
      <c r="DX121" s="796"/>
      <c r="DY121" s="796"/>
      <c r="DZ121" s="797"/>
    </row>
    <row r="122" spans="1:130" s="218" customFormat="1" ht="26.25" customHeight="1" x14ac:dyDescent="0.15">
      <c r="A122" s="820"/>
      <c r="B122" s="821"/>
      <c r="C122" s="817" t="s">
        <v>426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445</v>
      </c>
      <c r="BA122" s="839"/>
      <c r="BB122" s="839"/>
      <c r="BC122" s="839"/>
      <c r="BD122" s="839"/>
      <c r="BE122" s="839"/>
      <c r="BF122" s="839"/>
      <c r="BG122" s="839"/>
      <c r="BH122" s="839"/>
      <c r="BI122" s="839"/>
      <c r="BJ122" s="839"/>
      <c r="BK122" s="839"/>
      <c r="BL122" s="839"/>
      <c r="BM122" s="839"/>
      <c r="BN122" s="839"/>
      <c r="BO122" s="839"/>
      <c r="BP122" s="840"/>
      <c r="BQ122" s="879">
        <v>2469550</v>
      </c>
      <c r="BR122" s="845"/>
      <c r="BS122" s="845"/>
      <c r="BT122" s="845"/>
      <c r="BU122" s="845"/>
      <c r="BV122" s="845">
        <v>2570086</v>
      </c>
      <c r="BW122" s="845"/>
      <c r="BX122" s="845"/>
      <c r="BY122" s="845"/>
      <c r="BZ122" s="845"/>
      <c r="CA122" s="845">
        <v>2409071</v>
      </c>
      <c r="CB122" s="845"/>
      <c r="CC122" s="845"/>
      <c r="CD122" s="845"/>
      <c r="CE122" s="845"/>
      <c r="CF122" s="846">
        <v>146.6</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789" t="s">
        <v>121</v>
      </c>
      <c r="DH122" s="790"/>
      <c r="DI122" s="790"/>
      <c r="DJ122" s="790"/>
      <c r="DK122" s="790"/>
      <c r="DL122" s="790" t="s">
        <v>121</v>
      </c>
      <c r="DM122" s="790"/>
      <c r="DN122" s="790"/>
      <c r="DO122" s="790"/>
      <c r="DP122" s="790"/>
      <c r="DQ122" s="790" t="s">
        <v>121</v>
      </c>
      <c r="DR122" s="790"/>
      <c r="DS122" s="790"/>
      <c r="DT122" s="790"/>
      <c r="DU122" s="790"/>
      <c r="DV122" s="796" t="s">
        <v>121</v>
      </c>
      <c r="DW122" s="796"/>
      <c r="DX122" s="796"/>
      <c r="DY122" s="796"/>
      <c r="DZ122" s="797"/>
    </row>
    <row r="123" spans="1:130" s="218" customFormat="1" ht="26.25" customHeight="1" x14ac:dyDescent="0.15">
      <c r="A123" s="820"/>
      <c r="B123" s="821"/>
      <c r="C123" s="817" t="s">
        <v>432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446</v>
      </c>
      <c r="BP123" s="878"/>
      <c r="BQ123" s="832">
        <v>3634755</v>
      </c>
      <c r="BR123" s="833"/>
      <c r="BS123" s="833"/>
      <c r="BT123" s="833"/>
      <c r="BU123" s="833"/>
      <c r="BV123" s="833">
        <v>3749922</v>
      </c>
      <c r="BW123" s="833"/>
      <c r="BX123" s="833"/>
      <c r="BY123" s="833"/>
      <c r="BZ123" s="833"/>
      <c r="CA123" s="833">
        <v>3654140</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7" t="s">
        <v>435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9.5</v>
      </c>
      <c r="BR124" s="831"/>
      <c r="BS124" s="831"/>
      <c r="BT124" s="831"/>
      <c r="BU124" s="831"/>
      <c r="BV124" s="831" t="s">
        <v>121</v>
      </c>
      <c r="BW124" s="831"/>
      <c r="BX124" s="831"/>
      <c r="BY124" s="831"/>
      <c r="BZ124" s="831"/>
      <c r="CA124" s="831">
        <v>1.4</v>
      </c>
      <c r="CB124" s="831"/>
      <c r="CC124" s="831"/>
      <c r="CD124" s="831"/>
      <c r="CE124" s="831"/>
      <c r="CF124" s="726"/>
      <c r="CG124" s="727"/>
      <c r="CH124" s="727"/>
      <c r="CI124" s="727"/>
      <c r="CJ124" s="862"/>
      <c r="CK124" s="870"/>
      <c r="CL124" s="870"/>
      <c r="CM124" s="870"/>
      <c r="CN124" s="870"/>
      <c r="CO124" s="871"/>
      <c r="CP124" s="835" t="s">
        <v>448</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7" t="s">
        <v>437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449</v>
      </c>
      <c r="CL125" s="852"/>
      <c r="CM125" s="852"/>
      <c r="CN125" s="852"/>
      <c r="CO125" s="853"/>
      <c r="CP125" s="860" t="s">
        <v>450</v>
      </c>
      <c r="CQ125" s="810"/>
      <c r="CR125" s="810"/>
      <c r="CS125" s="810"/>
      <c r="CT125" s="810"/>
      <c r="CU125" s="810"/>
      <c r="CV125" s="810"/>
      <c r="CW125" s="810"/>
      <c r="CX125" s="810"/>
      <c r="CY125" s="810"/>
      <c r="CZ125" s="810"/>
      <c r="DA125" s="810"/>
      <c r="DB125" s="810"/>
      <c r="DC125" s="810"/>
      <c r="DD125" s="810"/>
      <c r="DE125" s="810"/>
      <c r="DF125" s="811"/>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7" t="s">
        <v>439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2419</v>
      </c>
      <c r="AB126" s="780"/>
      <c r="AC126" s="780"/>
      <c r="AD126" s="780"/>
      <c r="AE126" s="781"/>
      <c r="AF126" s="782">
        <v>2021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451</v>
      </c>
      <c r="CQ126" s="752"/>
      <c r="CR126" s="752"/>
      <c r="CS126" s="752"/>
      <c r="CT126" s="752"/>
      <c r="CU126" s="752"/>
      <c r="CV126" s="752"/>
      <c r="CW126" s="752"/>
      <c r="CX126" s="752"/>
      <c r="CY126" s="752"/>
      <c r="CZ126" s="752"/>
      <c r="DA126" s="752"/>
      <c r="DB126" s="752"/>
      <c r="DC126" s="752"/>
      <c r="DD126" s="752"/>
      <c r="DE126" s="752"/>
      <c r="DF126" s="753"/>
      <c r="DG126" s="789" t="s">
        <v>121</v>
      </c>
      <c r="DH126" s="790"/>
      <c r="DI126" s="790"/>
      <c r="DJ126" s="790"/>
      <c r="DK126" s="790"/>
      <c r="DL126" s="790" t="s">
        <v>121</v>
      </c>
      <c r="DM126" s="790"/>
      <c r="DN126" s="790"/>
      <c r="DO126" s="790"/>
      <c r="DP126" s="790"/>
      <c r="DQ126" s="790" t="s">
        <v>121</v>
      </c>
      <c r="DR126" s="790"/>
      <c r="DS126" s="790"/>
      <c r="DT126" s="790"/>
      <c r="DU126" s="790"/>
      <c r="DV126" s="796" t="s">
        <v>121</v>
      </c>
      <c r="DW126" s="796"/>
      <c r="DX126" s="796"/>
      <c r="DY126" s="796"/>
      <c r="DZ126" s="797"/>
    </row>
    <row r="127" spans="1:130" s="218" customFormat="1" ht="26.25" customHeight="1" x14ac:dyDescent="0.15">
      <c r="A127" s="822"/>
      <c r="B127" s="823"/>
      <c r="C127" s="838" t="s">
        <v>452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453</v>
      </c>
      <c r="AY127" s="814"/>
      <c r="AZ127" s="814"/>
      <c r="BA127" s="814"/>
      <c r="BB127" s="814"/>
      <c r="BC127" s="814"/>
      <c r="BD127" s="814"/>
      <c r="BE127" s="815"/>
      <c r="BF127" s="813" t="s">
        <v>454</v>
      </c>
      <c r="BG127" s="814"/>
      <c r="BH127" s="814"/>
      <c r="BI127" s="814"/>
      <c r="BJ127" s="814"/>
      <c r="BK127" s="814"/>
      <c r="BL127" s="815"/>
      <c r="BM127" s="813" t="s">
        <v>455</v>
      </c>
      <c r="BN127" s="814"/>
      <c r="BO127" s="814"/>
      <c r="BP127" s="814"/>
      <c r="BQ127" s="814"/>
      <c r="BR127" s="814"/>
      <c r="BS127" s="815"/>
      <c r="BT127" s="813" t="s">
        <v>456</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457</v>
      </c>
      <c r="CQ127" s="752"/>
      <c r="CR127" s="752"/>
      <c r="CS127" s="752"/>
      <c r="CT127" s="752"/>
      <c r="CU127" s="752"/>
      <c r="CV127" s="752"/>
      <c r="CW127" s="752"/>
      <c r="CX127" s="752"/>
      <c r="CY127" s="752"/>
      <c r="CZ127" s="752"/>
      <c r="DA127" s="752"/>
      <c r="DB127" s="752"/>
      <c r="DC127" s="752"/>
      <c r="DD127" s="752"/>
      <c r="DE127" s="752"/>
      <c r="DF127" s="753"/>
      <c r="DG127" s="789" t="s">
        <v>121</v>
      </c>
      <c r="DH127" s="790"/>
      <c r="DI127" s="790"/>
      <c r="DJ127" s="790"/>
      <c r="DK127" s="790"/>
      <c r="DL127" s="790" t="s">
        <v>121</v>
      </c>
      <c r="DM127" s="790"/>
      <c r="DN127" s="790"/>
      <c r="DO127" s="790"/>
      <c r="DP127" s="790"/>
      <c r="DQ127" s="790" t="s">
        <v>121</v>
      </c>
      <c r="DR127" s="790"/>
      <c r="DS127" s="790"/>
      <c r="DT127" s="790"/>
      <c r="DU127" s="790"/>
      <c r="DV127" s="796" t="s">
        <v>121</v>
      </c>
      <c r="DW127" s="796"/>
      <c r="DX127" s="796"/>
      <c r="DY127" s="796"/>
      <c r="DZ127" s="797"/>
    </row>
    <row r="128" spans="1:130" s="218" customFormat="1" ht="26.25" customHeight="1" thickBot="1" x14ac:dyDescent="0.2">
      <c r="A128" s="798" t="s">
        <v>458</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459</v>
      </c>
      <c r="X128" s="800"/>
      <c r="Y128" s="800"/>
      <c r="Z128" s="801"/>
      <c r="AA128" s="802">
        <v>2308</v>
      </c>
      <c r="AB128" s="803"/>
      <c r="AC128" s="803"/>
      <c r="AD128" s="803"/>
      <c r="AE128" s="804"/>
      <c r="AF128" s="805">
        <v>2382</v>
      </c>
      <c r="AG128" s="803"/>
      <c r="AH128" s="803"/>
      <c r="AI128" s="803"/>
      <c r="AJ128" s="804"/>
      <c r="AK128" s="805">
        <v>2544</v>
      </c>
      <c r="AL128" s="803"/>
      <c r="AM128" s="803"/>
      <c r="AN128" s="803"/>
      <c r="AO128" s="804"/>
      <c r="AP128" s="806"/>
      <c r="AQ128" s="807"/>
      <c r="AR128" s="807"/>
      <c r="AS128" s="807"/>
      <c r="AT128" s="808"/>
      <c r="AU128" s="220"/>
      <c r="AV128" s="220"/>
      <c r="AW128" s="220"/>
      <c r="AX128" s="809" t="s">
        <v>460</v>
      </c>
      <c r="AY128" s="810"/>
      <c r="AZ128" s="810"/>
      <c r="BA128" s="810"/>
      <c r="BB128" s="810"/>
      <c r="BC128" s="810"/>
      <c r="BD128" s="810"/>
      <c r="BE128" s="811"/>
      <c r="BF128" s="786" t="s">
        <v>121</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461</v>
      </c>
      <c r="CQ128" s="730"/>
      <c r="CR128" s="730"/>
      <c r="CS128" s="730"/>
      <c r="CT128" s="730"/>
      <c r="CU128" s="730"/>
      <c r="CV128" s="730"/>
      <c r="CW128" s="730"/>
      <c r="CX128" s="730"/>
      <c r="CY128" s="730"/>
      <c r="CZ128" s="730"/>
      <c r="DA128" s="730"/>
      <c r="DB128" s="730"/>
      <c r="DC128" s="730"/>
      <c r="DD128" s="730"/>
      <c r="DE128" s="730"/>
      <c r="DF128" s="731"/>
      <c r="DG128" s="792" t="s">
        <v>121</v>
      </c>
      <c r="DH128" s="793"/>
      <c r="DI128" s="793"/>
      <c r="DJ128" s="793"/>
      <c r="DK128" s="793"/>
      <c r="DL128" s="793" t="s">
        <v>121</v>
      </c>
      <c r="DM128" s="793"/>
      <c r="DN128" s="793"/>
      <c r="DO128" s="793"/>
      <c r="DP128" s="793"/>
      <c r="DQ128" s="793" t="s">
        <v>121</v>
      </c>
      <c r="DR128" s="793"/>
      <c r="DS128" s="793"/>
      <c r="DT128" s="793"/>
      <c r="DU128" s="793"/>
      <c r="DV128" s="794" t="s">
        <v>121</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462</v>
      </c>
      <c r="X129" s="777"/>
      <c r="Y129" s="777"/>
      <c r="Z129" s="778"/>
      <c r="AA129" s="779">
        <v>1710856</v>
      </c>
      <c r="AB129" s="780"/>
      <c r="AC129" s="780"/>
      <c r="AD129" s="780"/>
      <c r="AE129" s="781"/>
      <c r="AF129" s="782">
        <v>1762131</v>
      </c>
      <c r="AG129" s="780"/>
      <c r="AH129" s="780"/>
      <c r="AI129" s="780"/>
      <c r="AJ129" s="781"/>
      <c r="AK129" s="782">
        <v>1805567</v>
      </c>
      <c r="AL129" s="780"/>
      <c r="AM129" s="780"/>
      <c r="AN129" s="780"/>
      <c r="AO129" s="781"/>
      <c r="AP129" s="783"/>
      <c r="AQ129" s="784"/>
      <c r="AR129" s="784"/>
      <c r="AS129" s="784"/>
      <c r="AT129" s="785"/>
      <c r="AU129" s="221"/>
      <c r="AV129" s="221"/>
      <c r="AW129" s="221"/>
      <c r="AX129" s="751" t="s">
        <v>463</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465</v>
      </c>
      <c r="X130" s="777"/>
      <c r="Y130" s="777"/>
      <c r="Z130" s="778"/>
      <c r="AA130" s="779">
        <v>165524</v>
      </c>
      <c r="AB130" s="780"/>
      <c r="AC130" s="780"/>
      <c r="AD130" s="780"/>
      <c r="AE130" s="781"/>
      <c r="AF130" s="782">
        <v>168267</v>
      </c>
      <c r="AG130" s="780"/>
      <c r="AH130" s="780"/>
      <c r="AI130" s="780"/>
      <c r="AJ130" s="781"/>
      <c r="AK130" s="782">
        <v>162734</v>
      </c>
      <c r="AL130" s="780"/>
      <c r="AM130" s="780"/>
      <c r="AN130" s="780"/>
      <c r="AO130" s="781"/>
      <c r="AP130" s="783"/>
      <c r="AQ130" s="784"/>
      <c r="AR130" s="784"/>
      <c r="AS130" s="784"/>
      <c r="AT130" s="785"/>
      <c r="AU130" s="221"/>
      <c r="AV130" s="221"/>
      <c r="AW130" s="221"/>
      <c r="AX130" s="751" t="s">
        <v>466</v>
      </c>
      <c r="AY130" s="752"/>
      <c r="AZ130" s="752"/>
      <c r="BA130" s="752"/>
      <c r="BB130" s="752"/>
      <c r="BC130" s="752"/>
      <c r="BD130" s="752"/>
      <c r="BE130" s="753"/>
      <c r="BF130" s="754">
        <v>10</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467</v>
      </c>
      <c r="X131" s="761"/>
      <c r="Y131" s="761"/>
      <c r="Z131" s="762"/>
      <c r="AA131" s="763">
        <v>1545332</v>
      </c>
      <c r="AB131" s="764"/>
      <c r="AC131" s="764"/>
      <c r="AD131" s="764"/>
      <c r="AE131" s="765"/>
      <c r="AF131" s="766">
        <v>1593864</v>
      </c>
      <c r="AG131" s="764"/>
      <c r="AH131" s="764"/>
      <c r="AI131" s="764"/>
      <c r="AJ131" s="765"/>
      <c r="AK131" s="766">
        <v>1642833</v>
      </c>
      <c r="AL131" s="764"/>
      <c r="AM131" s="764"/>
      <c r="AN131" s="764"/>
      <c r="AO131" s="765"/>
      <c r="AP131" s="767"/>
      <c r="AQ131" s="768"/>
      <c r="AR131" s="768"/>
      <c r="AS131" s="768"/>
      <c r="AT131" s="769"/>
      <c r="AU131" s="221"/>
      <c r="AV131" s="221"/>
      <c r="AW131" s="221"/>
      <c r="AX131" s="729" t="s">
        <v>468</v>
      </c>
      <c r="AY131" s="730"/>
      <c r="AZ131" s="730"/>
      <c r="BA131" s="730"/>
      <c r="BB131" s="730"/>
      <c r="BC131" s="730"/>
      <c r="BD131" s="730"/>
      <c r="BE131" s="731"/>
      <c r="BF131" s="732">
        <v>1.4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469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470</v>
      </c>
      <c r="W132" s="742"/>
      <c r="X132" s="742"/>
      <c r="Y132" s="742"/>
      <c r="Z132" s="743"/>
      <c r="AA132" s="744">
        <v>9.8142664489999998</v>
      </c>
      <c r="AB132" s="745"/>
      <c r="AC132" s="745"/>
      <c r="AD132" s="745"/>
      <c r="AE132" s="746"/>
      <c r="AF132" s="747">
        <v>10.50553874</v>
      </c>
      <c r="AG132" s="745"/>
      <c r="AH132" s="745"/>
      <c r="AI132" s="745"/>
      <c r="AJ132" s="746"/>
      <c r="AK132" s="747">
        <v>9.8072049929999991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471</v>
      </c>
      <c r="W133" s="721"/>
      <c r="X133" s="721"/>
      <c r="Y133" s="721"/>
      <c r="Z133" s="722"/>
      <c r="AA133" s="723">
        <v>10.8</v>
      </c>
      <c r="AB133" s="724"/>
      <c r="AC133" s="724"/>
      <c r="AD133" s="724"/>
      <c r="AE133" s="725"/>
      <c r="AF133" s="723">
        <v>10.3</v>
      </c>
      <c r="AG133" s="724"/>
      <c r="AH133" s="724"/>
      <c r="AI133" s="724"/>
      <c r="AJ133" s="725"/>
      <c r="AK133" s="723">
        <v>10</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TQ822X2OQO608YrtxJknsxbZVxD4xmdRXGe8Q92JzRJBZwm3/bucLjpGPdwl16WbUgsSJEB0z49QRMP3s21Hw==" saltValue="96acxVGXHPMWuZJPQbHa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tBxiWZHCgcuUmULtyBbKh0HG4hKOhx6iCKgl+Bm4FFAcVJBXYPZZBsn1daQ1FX6z9woWiuhcIZAW16Uhz63lzQ==" saltValue="WoOE7Nvo2j3qYqNlpDHv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 zoomScaleNormal="100" zoomScaleSheetLayoutView="55" workbookViewId="0">
      <selection activeCell="A4" sqref="A4:XFD4"/>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yTYXdtAf7zlQP0r5YKCreBftNhf2+GfLyvyUoltvQ9B0pIYolE3J7ZPq6zAt7CVYfNNGYr1sTyc7tmKNtUwVg==" saltValue="pTRVcTxK5tTl+LBYfdI5a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475</v>
      </c>
      <c r="AP7" s="260"/>
      <c r="AQ7" s="261" t="s">
        <v>476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477</v>
      </c>
      <c r="AQ8" s="267" t="s">
        <v>478</v>
      </c>
      <c r="AR8" s="268" t="s">
        <v>479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480</v>
      </c>
      <c r="AL9" s="1131"/>
      <c r="AM9" s="1131"/>
      <c r="AN9" s="1132"/>
      <c r="AO9" s="269">
        <v>763625</v>
      </c>
      <c r="AP9" s="269">
        <v>211179</v>
      </c>
      <c r="AQ9" s="270">
        <v>289558</v>
      </c>
      <c r="AR9" s="271">
        <v>-27.1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481</v>
      </c>
      <c r="AL10" s="1131"/>
      <c r="AM10" s="1131"/>
      <c r="AN10" s="1132"/>
      <c r="AO10" s="272">
        <v>61294</v>
      </c>
      <c r="AP10" s="272">
        <v>16951</v>
      </c>
      <c r="AQ10" s="273">
        <v>31838</v>
      </c>
      <c r="AR10" s="274">
        <v>-46.8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482</v>
      </c>
      <c r="AL11" s="1131"/>
      <c r="AM11" s="1131"/>
      <c r="AN11" s="1132"/>
      <c r="AO11" s="272" t="s">
        <v>483</v>
      </c>
      <c r="AP11" s="272" t="s">
        <v>483</v>
      </c>
      <c r="AQ11" s="273">
        <v>5309</v>
      </c>
      <c r="AR11" s="274" t="s">
        <v>483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484</v>
      </c>
      <c r="AL12" s="1131"/>
      <c r="AM12" s="1131"/>
      <c r="AN12" s="1132"/>
      <c r="AO12" s="272" t="s">
        <v>483</v>
      </c>
      <c r="AP12" s="272" t="s">
        <v>483</v>
      </c>
      <c r="AQ12" s="273" t="s">
        <v>483</v>
      </c>
      <c r="AR12" s="274" t="s">
        <v>483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485</v>
      </c>
      <c r="AL13" s="1131"/>
      <c r="AM13" s="1131"/>
      <c r="AN13" s="1132"/>
      <c r="AO13" s="272">
        <v>16771</v>
      </c>
      <c r="AP13" s="272">
        <v>4638</v>
      </c>
      <c r="AQ13" s="273">
        <v>8195</v>
      </c>
      <c r="AR13" s="274">
        <v>-43.4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486</v>
      </c>
      <c r="AL14" s="1131"/>
      <c r="AM14" s="1131"/>
      <c r="AN14" s="1132"/>
      <c r="AO14" s="272">
        <v>13683</v>
      </c>
      <c r="AP14" s="272">
        <v>3784</v>
      </c>
      <c r="AQ14" s="273">
        <v>5752</v>
      </c>
      <c r="AR14" s="274">
        <v>-34.200000000000003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487</v>
      </c>
      <c r="AL15" s="1134"/>
      <c r="AM15" s="1134"/>
      <c r="AN15" s="1135"/>
      <c r="AO15" s="272">
        <v>-33676</v>
      </c>
      <c r="AP15" s="272">
        <v>-9313</v>
      </c>
      <c r="AQ15" s="273">
        <v>-17150</v>
      </c>
      <c r="AR15" s="274">
        <v>-45.7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821697</v>
      </c>
      <c r="AP16" s="272">
        <v>227239</v>
      </c>
      <c r="AQ16" s="273">
        <v>323504</v>
      </c>
      <c r="AR16" s="274">
        <v>-29.8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489</v>
      </c>
      <c r="AP20" s="281" t="s">
        <v>490</v>
      </c>
      <c r="AQ20" s="282" t="s">
        <v>491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492</v>
      </c>
      <c r="AL21" s="1137"/>
      <c r="AM21" s="1137"/>
      <c r="AN21" s="1138"/>
      <c r="AO21" s="285">
        <v>13.83</v>
      </c>
      <c r="AP21" s="286">
        <v>26.26</v>
      </c>
      <c r="AQ21" s="287">
        <v>-12.43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493</v>
      </c>
      <c r="AL22" s="1137"/>
      <c r="AM22" s="1137"/>
      <c r="AN22" s="1138"/>
      <c r="AO22" s="290">
        <v>94.8</v>
      </c>
      <c r="AP22" s="291">
        <v>94.5</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475</v>
      </c>
      <c r="AP30" s="260"/>
      <c r="AQ30" s="261" t="s">
        <v>476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477</v>
      </c>
      <c r="AQ31" s="267" t="s">
        <v>478</v>
      </c>
      <c r="AR31" s="268" t="s">
        <v>479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497</v>
      </c>
      <c r="AL32" s="1121"/>
      <c r="AM32" s="1121"/>
      <c r="AN32" s="1122"/>
      <c r="AO32" s="300">
        <v>268558</v>
      </c>
      <c r="AP32" s="300">
        <v>74269</v>
      </c>
      <c r="AQ32" s="301">
        <v>167749</v>
      </c>
      <c r="AR32" s="302">
        <v>-55.7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498</v>
      </c>
      <c r="AL33" s="1121"/>
      <c r="AM33" s="1121"/>
      <c r="AN33" s="1122"/>
      <c r="AO33" s="300" t="s">
        <v>483</v>
      </c>
      <c r="AP33" s="300" t="s">
        <v>483</v>
      </c>
      <c r="AQ33" s="301" t="s">
        <v>483</v>
      </c>
      <c r="AR33" s="302" t="s">
        <v>483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499</v>
      </c>
      <c r="AL34" s="1121"/>
      <c r="AM34" s="1121"/>
      <c r="AN34" s="1122"/>
      <c r="AO34" s="300" t="s">
        <v>483</v>
      </c>
      <c r="AP34" s="300" t="s">
        <v>483</v>
      </c>
      <c r="AQ34" s="301" t="s">
        <v>483</v>
      </c>
      <c r="AR34" s="302" t="s">
        <v>483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500</v>
      </c>
      <c r="AL35" s="1121"/>
      <c r="AM35" s="1121"/>
      <c r="AN35" s="1122"/>
      <c r="AO35" s="300">
        <v>42400</v>
      </c>
      <c r="AP35" s="300">
        <v>11726</v>
      </c>
      <c r="AQ35" s="301">
        <v>32778</v>
      </c>
      <c r="AR35" s="302">
        <v>-64.2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501</v>
      </c>
      <c r="AL36" s="1121"/>
      <c r="AM36" s="1121"/>
      <c r="AN36" s="1122"/>
      <c r="AO36" s="300">
        <v>15436</v>
      </c>
      <c r="AP36" s="300">
        <v>4269</v>
      </c>
      <c r="AQ36" s="301">
        <v>4535</v>
      </c>
      <c r="AR36" s="302">
        <v>-5.9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502</v>
      </c>
      <c r="AL37" s="1121"/>
      <c r="AM37" s="1121"/>
      <c r="AN37" s="1122"/>
      <c r="AO37" s="300" t="s">
        <v>483</v>
      </c>
      <c r="AP37" s="300" t="s">
        <v>483</v>
      </c>
      <c r="AQ37" s="301">
        <v>1146</v>
      </c>
      <c r="AR37" s="302" t="s">
        <v>483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503</v>
      </c>
      <c r="AL38" s="1124"/>
      <c r="AM38" s="1124"/>
      <c r="AN38" s="1125"/>
      <c r="AO38" s="303" t="s">
        <v>483</v>
      </c>
      <c r="AP38" s="303" t="s">
        <v>483</v>
      </c>
      <c r="AQ38" s="304">
        <v>37</v>
      </c>
      <c r="AR38" s="292" t="s">
        <v>483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504</v>
      </c>
      <c r="AL39" s="1124"/>
      <c r="AM39" s="1124"/>
      <c r="AN39" s="1125"/>
      <c r="AO39" s="300">
        <v>-2544</v>
      </c>
      <c r="AP39" s="300">
        <v>-704</v>
      </c>
      <c r="AQ39" s="301">
        <v>-7395</v>
      </c>
      <c r="AR39" s="302">
        <v>-90.5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505</v>
      </c>
      <c r="AL40" s="1121"/>
      <c r="AM40" s="1121"/>
      <c r="AN40" s="1122"/>
      <c r="AO40" s="300">
        <v>-162734</v>
      </c>
      <c r="AP40" s="300">
        <v>-45004</v>
      </c>
      <c r="AQ40" s="301">
        <v>-144519</v>
      </c>
      <c r="AR40" s="302">
        <v>-68.900000000000006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161116</v>
      </c>
      <c r="AP41" s="300">
        <v>44556</v>
      </c>
      <c r="AQ41" s="301">
        <v>54333</v>
      </c>
      <c r="AR41" s="302">
        <v>-18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475</v>
      </c>
      <c r="AN49" s="1115" t="s">
        <v>508</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509</v>
      </c>
      <c r="AO50" s="317" t="s">
        <v>510</v>
      </c>
      <c r="AP50" s="318" t="s">
        <v>511</v>
      </c>
      <c r="AQ50" s="319" t="s">
        <v>512</v>
      </c>
      <c r="AR50" s="320" t="s">
        <v>513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514</v>
      </c>
      <c r="AL51" s="313"/>
      <c r="AM51" s="321">
        <v>182517</v>
      </c>
      <c r="AN51" s="322">
        <v>51355</v>
      </c>
      <c r="AO51" s="323">
        <v>319.39999999999998</v>
      </c>
      <c r="AP51" s="324">
        <v>332350</v>
      </c>
      <c r="AQ51" s="325">
        <v>4.9000000000000004</v>
      </c>
      <c r="AR51" s="326">
        <v>314.5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515</v>
      </c>
      <c r="AM52" s="329">
        <v>73516</v>
      </c>
      <c r="AN52" s="330">
        <v>20685</v>
      </c>
      <c r="AO52" s="331">
        <v>99.8</v>
      </c>
      <c r="AP52" s="332">
        <v>200453</v>
      </c>
      <c r="AQ52" s="333">
        <v>0.7</v>
      </c>
      <c r="AR52" s="334">
        <v>99.1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516</v>
      </c>
      <c r="AL53" s="313"/>
      <c r="AM53" s="321">
        <v>661943</v>
      </c>
      <c r="AN53" s="322">
        <v>185159</v>
      </c>
      <c r="AO53" s="323">
        <v>260.5</v>
      </c>
      <c r="AP53" s="324">
        <v>362690</v>
      </c>
      <c r="AQ53" s="325">
        <v>9.1</v>
      </c>
      <c r="AR53" s="326">
        <v>251.4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515</v>
      </c>
      <c r="AM54" s="329">
        <v>631757</v>
      </c>
      <c r="AN54" s="330">
        <v>176715</v>
      </c>
      <c r="AO54" s="331">
        <v>754.3</v>
      </c>
      <c r="AP54" s="332">
        <v>172580</v>
      </c>
      <c r="AQ54" s="333">
        <v>-13.9</v>
      </c>
      <c r="AR54" s="334">
        <v>768.2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517</v>
      </c>
      <c r="AL55" s="313"/>
      <c r="AM55" s="321">
        <v>928221</v>
      </c>
      <c r="AN55" s="322">
        <v>257911</v>
      </c>
      <c r="AO55" s="323">
        <v>39.299999999999997</v>
      </c>
      <c r="AP55" s="324">
        <v>296093</v>
      </c>
      <c r="AQ55" s="325">
        <v>-18.399999999999999</v>
      </c>
      <c r="AR55" s="326">
        <v>57.7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515</v>
      </c>
      <c r="AM56" s="329">
        <v>857067</v>
      </c>
      <c r="AN56" s="330">
        <v>238140</v>
      </c>
      <c r="AO56" s="331">
        <v>34.799999999999997</v>
      </c>
      <c r="AP56" s="332">
        <v>140545</v>
      </c>
      <c r="AQ56" s="333">
        <v>-18.600000000000001</v>
      </c>
      <c r="AR56" s="334">
        <v>53.4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518</v>
      </c>
      <c r="AL57" s="313"/>
      <c r="AM57" s="321">
        <v>205809</v>
      </c>
      <c r="AN57" s="322">
        <v>56853</v>
      </c>
      <c r="AO57" s="323">
        <v>-78</v>
      </c>
      <c r="AP57" s="324">
        <v>308655</v>
      </c>
      <c r="AQ57" s="325">
        <v>4.2</v>
      </c>
      <c r="AR57" s="326">
        <v>-82.2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515</v>
      </c>
      <c r="AM58" s="329">
        <v>134495</v>
      </c>
      <c r="AN58" s="330">
        <v>37153</v>
      </c>
      <c r="AO58" s="331">
        <v>-84.4</v>
      </c>
      <c r="AP58" s="332">
        <v>169887</v>
      </c>
      <c r="AQ58" s="333">
        <v>20.9</v>
      </c>
      <c r="AR58" s="334">
        <v>-105.3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519</v>
      </c>
      <c r="AL59" s="313"/>
      <c r="AM59" s="321">
        <v>470037</v>
      </c>
      <c r="AN59" s="322">
        <v>129988</v>
      </c>
      <c r="AO59" s="323">
        <v>128.6</v>
      </c>
      <c r="AP59" s="324">
        <v>325476</v>
      </c>
      <c r="AQ59" s="325">
        <v>5.4</v>
      </c>
      <c r="AR59" s="326">
        <v>123.2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515</v>
      </c>
      <c r="AM60" s="329">
        <v>445625</v>
      </c>
      <c r="AN60" s="330">
        <v>123237</v>
      </c>
      <c r="AO60" s="331">
        <v>231.7</v>
      </c>
      <c r="AP60" s="332">
        <v>190204</v>
      </c>
      <c r="AQ60" s="333">
        <v>12</v>
      </c>
      <c r="AR60" s="334">
        <v>219.7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520</v>
      </c>
      <c r="AL61" s="335"/>
      <c r="AM61" s="336">
        <v>489705</v>
      </c>
      <c r="AN61" s="337">
        <v>136253</v>
      </c>
      <c r="AO61" s="338">
        <v>134</v>
      </c>
      <c r="AP61" s="339">
        <v>325053</v>
      </c>
      <c r="AQ61" s="340">
        <v>1</v>
      </c>
      <c r="AR61" s="326">
        <v>133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515</v>
      </c>
      <c r="AM62" s="329">
        <v>428492</v>
      </c>
      <c r="AN62" s="330">
        <v>119186</v>
      </c>
      <c r="AO62" s="331">
        <v>207.2</v>
      </c>
      <c r="AP62" s="332">
        <v>174734</v>
      </c>
      <c r="AQ62" s="333">
        <v>0.2</v>
      </c>
      <c r="AR62" s="334">
        <v>207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JYciEAC2w9pBEmNRL49YNsCUtFs1B5jzFvf4Z35Yut8TGUnCd7VDotf9VBbrH40oC9gmj1sXviYMH8V5KPCkw==" saltValue="Koyk6zlsIAqrumkXnrDV0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472</v>
      </c>
    </row>
    <row r="121" spans="125:125" ht="13.5" hidden="1" customHeight="1" x14ac:dyDescent="0.15">
      <c r="DU121" s="247"/>
    </row>
  </sheetData>
  <sheetProtection algorithmName="SHA-512" hashValue="IWjwuUl1mEh4Dq9BN2UktEWo3ptjBnW0yXe1j/RIXgQpUbI45AcCOY1GzK3wbbtnOPSMaPSj4LRjdAqqkWPOtA==" saltValue="5P698f7U/5RAm5yk/mjS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1" sqref="B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472</v>
      </c>
    </row>
  </sheetData>
  <sheetProtection algorithmName="SHA-512" hashValue="1z5DOZIZfQ2Wkyt9xoOgJPlRcjMxCcoWbAaMA30vMSukqAHCy1oiV2QClMPjzMqRaVt+b/9A90gHcst9hhemdw==" saltValue="ZW36N5SmVdilZz5ixmHA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39" t="s">
        <v>3</v>
      </c>
      <c r="D47" s="1139"/>
      <c r="E47" s="1140"/>
      <c r="F47" s="11">
        <v>12.12</v>
      </c>
      <c r="G47" s="12">
        <v>31.44</v>
      </c>
      <c r="H47" s="12">
        <v>31.49</v>
      </c>
      <c r="I47" s="12">
        <v>30.62</v>
      </c>
      <c r="J47" s="13">
        <v>31.4</v>
      </c>
    </row>
    <row r="48" spans="2:10" ht="57.75" customHeight="1" x14ac:dyDescent="0.15">
      <c r="B48" s="14"/>
      <c r="C48" s="1141" t="s">
        <v>4</v>
      </c>
      <c r="D48" s="1141"/>
      <c r="E48" s="1142"/>
      <c r="F48" s="15">
        <v>12.35</v>
      </c>
      <c r="G48" s="16">
        <v>6.82</v>
      </c>
      <c r="H48" s="16">
        <v>5.71</v>
      </c>
      <c r="I48" s="16">
        <v>6.28</v>
      </c>
      <c r="J48" s="17">
        <v>7.19</v>
      </c>
    </row>
    <row r="49" spans="2:10" ht="57.75" customHeight="1" thickBot="1" x14ac:dyDescent="0.2">
      <c r="B49" s="18"/>
      <c r="C49" s="1143" t="s">
        <v>5</v>
      </c>
      <c r="D49" s="1143"/>
      <c r="E49" s="1144"/>
      <c r="F49" s="19">
        <v>3.85</v>
      </c>
      <c r="G49" s="20">
        <v>16.420000000000002</v>
      </c>
      <c r="H49" s="20" t="s">
        <v>527</v>
      </c>
      <c r="I49" s="20">
        <v>0.78</v>
      </c>
      <c r="J49" s="21">
        <v>2.57</v>
      </c>
    </row>
    <row r="50" spans="2:10" x14ac:dyDescent="0.15"/>
  </sheetData>
  <sheetProtection algorithmName="SHA-512" hashValue="RUtYOf0D/7lbnkU4sWCtxD2g8s5/4bOfso78CWj/iAz3NfwWebSJWEAY84wx0HZ3koEjWeXaML4gqqPogz1b5w==" saltValue="Kotx8bAdqQWvIzaogh7z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U0045@hiezudm.local</cp:lastModifiedBy>
  <dcterms:created xsi:type="dcterms:W3CDTF">2026-02-26T10:05:16Z</dcterms:created>
  <dcterms:modified xsi:type="dcterms:W3CDTF">2026-03-17T13:27:24Z</dcterms:modified>
  <cp:category/>
</cp:coreProperties>
</file>