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Z:\Desktop\"/>
    </mc:Choice>
  </mc:AlternateContent>
  <xr:revisionPtr revIDLastSave="0" documentId="8_{E6D70A65-98BA-4BB0-B427-B3153420D370}"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AM37" i="10"/>
  <c r="C37" i="10"/>
  <c r="CO36" i="10"/>
  <c r="AM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l="1"/>
  <c r="U36" i="10" s="1"/>
  <c r="U37" i="10" s="1"/>
  <c r="AM34" i="10" s="1"/>
  <c r="AM35" i="10" l="1"/>
  <c r="BE34" i="10"/>
  <c r="BE35" i="10" s="1"/>
  <c r="BE36" i="10" s="1"/>
  <c r="BE37" i="10" s="1"/>
  <c r="BW34" i="10" l="1"/>
  <c r="CO34" i="10" l="1"/>
  <c r="CO35" i="10" s="1"/>
  <c r="BW35" i="10"/>
  <c r="BW36" i="10" s="1"/>
  <c r="BW37" i="10" s="1"/>
</calcChain>
</file>

<file path=xl/sharedStrings.xml><?xml version="1.0" encoding="utf-8"?>
<sst xmlns="http://schemas.openxmlformats.org/spreadsheetml/2006/main" count="1132" uniqueCount="570">
  <si>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</si>
  <si>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</si>
  <si>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</si>
  <si>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</si>
  <si>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</si>
  <si>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</si>
  <si>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</si>
  <si>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</si>
  <si>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</si>
  <si>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</si>
  <si>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</si>
  <si>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</si>
  <si>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</si>
  <si>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</si>
  <si>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</si>
  <si>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</si>
  <si>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</si>
  <si>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</si>
  <si>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</si>
  <si>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</si>
  <si>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</si>
  <si>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</si>
  <si>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</si>
  <si>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</si>
  <si>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</si>
  <si>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</si>
  <si>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</si>
  <si>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</si>
  <si>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</si>
  <si>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</si>
  <si>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</si>
  <si>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</si>
  <si>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</si>
  <si>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</si>
  <si>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</si>
  <si>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</si>
  <si>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</si>
  <si>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</si>
  <si>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</si>
  <si>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</si>
  <si>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</si>
  <si>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</si>
  <si>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</si>
  <si>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</si>
  <si>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</si>
  <si>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</si>
  <si>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</si>
  <si>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</si>
  <si>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</si>
  <si>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</si>
  <si>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</si>
  <si>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</si>
  <si>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</si>
  <si>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</si>
  <si>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</si>
  <si>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</si>
  <si>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</si>
  <si>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</si>
  <si>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</si>
  <si>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</si>
  <si>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</si>
  <si>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</si>
  <si>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</si>
  <si>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</si>
  <si>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</si>
  <si>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</si>
  <si>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</si>
  <si>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</si>
  <si>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</si>
  <si>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</si>
  <si>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</si>
  <si>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</si>
  <si>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</si>
  <si>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</si>
  <si>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</si>
  <si>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</si>
  <si>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</si>
  <si>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</si>
  <si>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</si>
  <si>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</si>
  <si>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</si>
  <si>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</si>
  <si>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</si>
  <si>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</si>
  <si>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</si>
  <si>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</si>
  <si>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</si>
  <si>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</si>
  <si>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</si>
  <si>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</si>
  <si>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</si>
  <si>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</si>
  <si>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</si>
  <si>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</si>
  <si>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</si>
  <si>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</si>
  <si>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</si>
  <si>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</si>
  <si>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</si>
  <si>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</si>
  <si>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</si>
  <si>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</si>
  <si>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</si>
  <si>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</si>
  <si>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</si>
  <si>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</si>
  <si>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</si>
  <si>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</si>
  <si>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</si>
  <si>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</si>
  <si>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</si>
  <si>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</si>
  <si>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</si>
  <si>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</si>
  <si>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</si>
  <si>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</si>
  <si>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</si>
  <si>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</si>
  <si>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</si>
  <si>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</si>
  <si>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</si>
  <si>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</si>
  <si>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</si>
  <si>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</si>
  <si>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</si>
  <si>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</si>
  <si>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</si>
  <si>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</si>
  <si>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</si>
  <si>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</si>
  <si>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</si>
  <si>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</si>
  <si>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</si>
  <si>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</si>
  <si>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</si>
  <si>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</si>
  <si>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</si>
  <si>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</si>
  <si>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</si>
  <si>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</si>
  <si>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</si>
  <si>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</si>
  <si>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</si>
  <si>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</si>
  <si>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</si>
  <si>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</si>
  <si>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</si>
  <si>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</si>
  <si>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</si>
  <si>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</si>
  <si>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</si>
  <si>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</si>
  <si>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</si>
  <si>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</si>
  <si>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</si>
  <si>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</si>
  <si>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</si>
  <si>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</si>
  <si>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</si>
  <si>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</si>
  <si>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</si>
  <si>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</si>
  <si>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</si>
  <si>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</si>
  <si>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</si>
  <si>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</si>
  <si>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</si>
  <si>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</si>
  <si>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</si>
  <si>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</si>
  <si>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</si>
  <si>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</si>
  <si>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</si>
  <si>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</si>
  <si>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</si>
  <si>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</si>
  <si>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</si>
  <si>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</si>
  <si>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</si>
  <si>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</si>
  <si>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</si>
  <si>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</si>
  <si>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</si>
  <si>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</si>
  <si>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</si>
  <si>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</si>
  <si>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</si>
  <si>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</si>
  <si>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</si>
  <si>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</si>
  <si>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</si>
  <si>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</si>
  <si>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</si>
  <si>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</si>
  <si>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</si>
  <si>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</si>
  <si>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</si>
  <si>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</si>
  <si>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</si>
  <si>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</si>
  <si>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</si>
  <si>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</si>
  <si>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</si>
  <si>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鳥取県大山町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</si>
  <si>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</si>
  <si>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</si>
  <si>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</si>
  <si>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</si>
  <si>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</si>
  <si>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</si>
  <si>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</si>
  <si>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</si>
  <si>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</si>
  <si>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</si>
  <si>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</si>
  <si>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</si>
  <si>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</si>
  <si>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</si>
  <si>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</si>
  <si>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</si>
  <si>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</si>
  <si>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</si>
  <si>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</si>
  <si>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</si>
  <si>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</si>
  <si>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</si>
  <si>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</si>
  <si>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</si>
  <si>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</si>
  <si>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</si>
  <si>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</si>
  <si>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</si>
  <si>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</si>
  <si>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</si>
  <si>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</si>
  <si>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</si>
  <si>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</si>
  <si>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</si>
  <si>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</si>
  <si>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</si>
  <si>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</si>
  <si>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</si>
  <si>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</si>
  <si>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</si>
  <si>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</si>
  <si>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</si>
  <si>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</si>
  <si>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</si>
  <si>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</si>
  <si>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</si>
  <si>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</si>
  <si>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</si>
  <si>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</si>
  <si>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</si>
  <si>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</si>
  <si>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</si>
  <si>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</si>
  <si>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</si>
  <si>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</si>
  <si>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</si>
  <si>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</si>
  <si>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</si>
  <si>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</si>
  <si>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</si>
  <si>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</si>
  <si>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</si>
  <si>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</si>
  <si>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</si>
  <si>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</si>
  <si>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</si>
  <si>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</si>
  <si>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</si>
  <si>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</si>
  <si>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</si>
  <si>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</si>
  <si>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</si>
  <si>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</si>
  <si>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</si>
  <si>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</si>
  <si>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</si>
  <si>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</si>
  <si>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</si>
  <si>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</si>
  <si>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</si>
  <si>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</si>
  <si>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</si>
  <si>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</si>
  <si>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</si>
  <si>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</si>
  <si>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</si>
  <si>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</si>
  <si>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</si>
  <si>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</si>
  <si>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</si>
  <si>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</si>
  <si>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</si>
  <si>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</si>
  <si>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</si>
  <si>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</si>
  <si>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</si>
  <si>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</si>
  <si>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</si>
  <si>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</si>
  <si>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</si>
  <si>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</si>
  <si>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</si>
  <si>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</si>
  <si>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</si>
  <si>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</si>
  <si>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</si>
  <si>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</si>
  <si>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</si>
  <si>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</si>
  <si>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</si>
  <si>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</si>
  <si>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</si>
  <si>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</si>
  <si>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</si>
  <si>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</si>
  <si>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</si>
  <si>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</si>
  <si>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</si>
  <si>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</si>
  <si>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</si>
  <si>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</si>
  <si>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</si>
  <si>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</si>
  <si>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</si>
  <si>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</si>
  <si>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</si>
  <si>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</si>
  <si>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</si>
  <si>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</si>
  <si>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</si>
  <si>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</si>
  <si>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</si>
  <si>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</si>
  <si>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</si>
  <si>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</si>
  <si>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</si>
  <si>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</si>
  <si>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</si>
  <si>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</si>
  <si>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</si>
  <si>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</si>
  <si>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</si>
  <si>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</si>
  <si>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</si>
  <si>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</si>
  <si>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</si>
  <si>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</si>
  <si>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</si>
  <si>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</si>
  <si>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</si>
  <si>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鳥取県大山町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</si>
  <si>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</si>
  <si>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</si>
  <si>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</si>
  <si>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</si>
  <si>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</si>
  <si>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</si>
  <si>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</si>
  <si>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</si>
  <si>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</si>
  <si>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</si>
  <si>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</si>
  <si>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</si>
  <si>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</si>
  <si>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</si>
  <si>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</si>
  <si>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</si>
  <si>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</si>
  <si>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</si>
  <si>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</si>
  <si>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</si>
  <si>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</si>
  <si>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開拓専用水道特別会計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</si>
  <si>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</si>
  <si>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</si>
  <si>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</si>
  <si>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</si>
  <si>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</si>
  <si>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</si>
  <si>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</si>
  <si>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</si>
  <si>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</si>
  <si>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</si>
  <si>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</si>
  <si>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</si>
  <si>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</si>
  <si>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</si>
  <si>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</si>
  <si>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</si>
  <si>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</si>
  <si>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</si>
  <si>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</si>
  <si>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</si>
  <si>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風力発電事業特別会計</t>
    <phoneticPr fontId="5"/>
  </si>
  <si>
    <t>法非適用企業</t>
    <phoneticPr fontId="5"/>
  </si>
  <si>
    <t>温泉事業特別会計</t>
    <phoneticPr fontId="5"/>
  </si>
  <si>
    <t>索道事業特別会計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</si>
  <si>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</si>
  <si>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</si>
  <si>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</si>
  <si>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</si>
  <si>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</si>
  <si>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</si>
  <si>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</si>
  <si>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</si>
  <si>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</si>
  <si>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</si>
  <si>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</si>
  <si>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</si>
  <si>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</si>
  <si>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</si>
  <si>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</si>
  <si>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</si>
  <si>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</si>
  <si>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</si>
  <si>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</si>
  <si>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</si>
  <si>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</si>
  <si>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</si>
  <si>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</si>
  <si>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</si>
  <si>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</si>
  <si>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</si>
  <si>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</si>
  <si>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</si>
  <si>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</si>
  <si>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</si>
  <si>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</si>
  <si>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</si>
  <si>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</si>
  <si>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</si>
  <si>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</si>
  <si>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</si>
  <si>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</si>
  <si>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</si>
  <si>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</si>
  <si>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</si>
  <si>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</si>
  <si>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</si>
  <si>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</si>
  <si>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</si>
  <si>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</si>
  <si>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</si>
  <si>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</si>
  <si>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</si>
  <si>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</si>
  <si>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</si>
  <si>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</si>
  <si>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</si>
  <si>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</si>
  <si>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</si>
  <si>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</si>
  <si>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</si>
  <si>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</si>
  <si>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</si>
  <si>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</si>
  <si>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</si>
  <si>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</si>
  <si>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</si>
  <si>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</si>
  <si>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</si>
  <si>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</si>
  <si>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</si>
  <si>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</si>
  <si>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</si>
  <si>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</si>
  <si>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</si>
  <si>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</si>
  <si>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</si>
  <si>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</si>
  <si>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</si>
  <si>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</si>
  <si>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</si>
  <si>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</si>
  <si>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</si>
  <si>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</si>
  <si>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</si>
  <si>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</si>
  <si>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</si>
  <si>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</si>
  <si>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</si>
  <si>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</si>
  <si>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</si>
  <si>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</si>
  <si>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</si>
  <si>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</si>
  <si>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</si>
  <si>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</si>
  <si>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</si>
  <si>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</si>
  <si>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</si>
  <si>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</si>
  <si>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</si>
  <si>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</si>
  <si>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</si>
  <si>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</si>
  <si>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</si>
  <si>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</si>
  <si>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</si>
  <si>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</si>
  <si>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</si>
  <si>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</si>
  <si>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</si>
  <si>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</si>
  <si>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</si>
  <si>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</si>
  <si>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</si>
  <si>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</si>
  <si>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</si>
  <si>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</si>
  <si>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</si>
  <si>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</si>
  <si>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</si>
  <si>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</si>
  <si>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</si>
  <si>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</si>
  <si>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</si>
  <si>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</si>
  <si>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</si>
  <si>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</si>
  <si>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</si>
  <si>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</si>
  <si>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</si>
  <si>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</si>
  <si>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</si>
  <si>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</si>
  <si>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</si>
  <si>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</si>
  <si>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</si>
  <si>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</si>
  <si>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</si>
  <si>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</si>
  <si>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</si>
  <si>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0.88</t>
  </si>
  <si>
    <t>▲ 0.98</t>
  </si>
  <si>
    <t>▲ 4.47</t>
  </si>
  <si>
    <t>水道事業会計</t>
  </si>
  <si>
    <t>一般会計</t>
  </si>
  <si>
    <t>下水道事業会計</t>
  </si>
  <si>
    <t>介護保険特別会計</t>
  </si>
  <si>
    <t>国民健康保険特別会計</t>
  </si>
  <si>
    <t>風力発電事業特別会計</t>
  </si>
  <si>
    <t>温泉事業特別会計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</si>
  <si>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</si>
  <si>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</si>
  <si>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</si>
  <si>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</si>
  <si>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</si>
  <si>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</si>
  <si>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</si>
  <si>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</si>
  <si>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38"/>
  </si>
  <si>
    <t>大山恵みの里公社</t>
  </si>
  <si>
    <t>大山観光局</t>
  </si>
  <si>
    <t>-</t>
    <phoneticPr fontId="2"/>
  </si>
  <si>
    <t>鳥取県町村総合事務組合</t>
  </si>
  <si>
    <t>鳥取県西部広域行政管理組合</t>
  </si>
  <si>
    <t>鳥取県後期高齢者医療広域連合 一般会計</t>
    <rPh sb="15" eb="17">
      <t>イッパン</t>
    </rPh>
    <rPh sb="17" eb="19">
      <t>カイケイ</t>
    </rPh>
    <phoneticPr fontId="38"/>
  </si>
  <si>
    <t>鳥取県後期高齢者医療広域連合　後期高齢者医療特別会計</t>
    <rPh sb="22" eb="24">
      <t>トクベツ</t>
    </rPh>
    <rPh sb="24" eb="26">
      <t>カイケイ</t>
    </rPh>
    <phoneticPr fontId="38"/>
  </si>
  <si>
    <t>一般会計</t>
    <rPh sb="0" eb="2">
      <t>イッパン</t>
    </rPh>
    <rPh sb="2" eb="4">
      <t>カイケイ</t>
    </rPh>
    <phoneticPr fontId="38"/>
  </si>
  <si>
    <t>後期高齢者医療特別会計</t>
    <rPh sb="7" eb="9">
      <t>トクベツ</t>
    </rPh>
    <rPh sb="9" eb="11">
      <t>カイケイ</t>
    </rPh>
    <phoneticPr fontId="38"/>
  </si>
  <si>
    <t>合併振興基金</t>
    <rPh sb="0" eb="2">
      <t>ガッペイ</t>
    </rPh>
    <rPh sb="2" eb="4">
      <t>シンコウ</t>
    </rPh>
    <rPh sb="4" eb="6">
      <t>キキン</t>
    </rPh>
    <phoneticPr fontId="5"/>
  </si>
  <si>
    <t>ふるさと応援基金</t>
    <phoneticPr fontId="5"/>
  </si>
  <si>
    <t>公共施設整備基金</t>
    <phoneticPr fontId="5"/>
  </si>
  <si>
    <t>地域福祉基金</t>
    <phoneticPr fontId="5"/>
  </si>
  <si>
    <t>森林整備基金</t>
    <rPh sb="0" eb="2">
      <t>シンリン</t>
    </rPh>
    <rPh sb="2" eb="4">
      <t>セイビ</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</si>
</sst>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E6E2-424D-BCA0-9EBFE5DF08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82271</c:v>
                </c:pt>
                <c:pt idx="1">
                  <c:v>89023</c:v>
                </c:pt>
                <c:pt idx="2">
                  <c:v>80584</c:v>
                </c:pt>
                <c:pt idx="3">
                  <c:v>88647</c:v>
                </c:pt>
                <c:pt idx="4">
                  <c:v>58603</c:v>
                </c:pt>
              </c:numCache>
            </c:numRef>
          </c:val>
          <c:smooth val="0"/>
          <c:extLst>
            <c:ext xmlns:c16="http://schemas.microsoft.com/office/drawing/2014/chart" uri="{C3380CC4-5D6E-409C-BE32-E72D297353CC}">
              <c16:uniqueId val="{00000001-E6E2-424D-BCA0-9EBFE5DF08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5.47</c:v>
                </c:pt>
                <c:pt idx="1">
                  <c:v>6.2</c:v>
                </c:pt>
                <c:pt idx="2">
                  <c:v>7.13</c:v>
                </c:pt>
                <c:pt idx="3">
                  <c:v>6.12</c:v>
                </c:pt>
                <c:pt idx="4">
                  <c:v>3.98</c:v>
                </c:pt>
              </c:numCache>
            </c:numRef>
          </c:val>
          <c:extLst>
            <c:ext xmlns:c16="http://schemas.microsoft.com/office/drawing/2014/chart" uri="{C3380CC4-5D6E-409C-BE32-E72D297353CC}">
              <c16:uniqueId val="{00000000-333F-48CB-BBAD-53A31F5637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25.2</c:v>
                </c:pt>
                <c:pt idx="1">
                  <c:v>24.41</c:v>
                </c:pt>
                <c:pt idx="2">
                  <c:v>26.23</c:v>
                </c:pt>
                <c:pt idx="3">
                  <c:v>26.64</c:v>
                </c:pt>
                <c:pt idx="4">
                  <c:v>24.16</c:v>
                </c:pt>
              </c:numCache>
            </c:numRef>
          </c:val>
          <c:extLst>
            <c:ext xmlns:c16="http://schemas.microsoft.com/office/drawing/2014/chart" uri="{C3380CC4-5D6E-409C-BE32-E72D297353CC}">
              <c16:uniqueId val="{00000001-333F-48CB-BBAD-53A31F5637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-0.88</c:v>
                </c:pt>
                <c:pt idx="1">
                  <c:v>1</c:v>
                </c:pt>
                <c:pt idx="2">
                  <c:v>1.63</c:v>
                </c:pt>
                <c:pt idx="3">
                  <c:v>-0.98</c:v>
                </c:pt>
                <c:pt idx="4">
                  <c:v>-4.47</c:v>
                </c:pt>
              </c:numCache>
            </c:numRef>
          </c:val>
          <c:smooth val="0"/>
          <c:extLst>
            <c:ext xmlns:c16="http://schemas.microsoft.com/office/drawing/2014/chart" uri="{C3380CC4-5D6E-409C-BE32-E72D297353CC}">
              <c16:uniqueId val="{00000002-333F-48CB-BBAD-53A31F5637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0.39</c:v>
                </c:pt>
                <c:pt idx="2">
                  <c:v>#N/A</c:v>
                </c:pt>
                <c:pt idx="3">
                  <c:v>0.13</c:v>
                </c:pt>
                <c:pt idx="4">
                  <c:v>#N/A</c:v>
                </c:pt>
                <c:pt idx="5">
                  <c:v>0.09</c:v>
                </c:pt>
                <c:pt idx="6">
                  <c:v>#N/A</c:v>
                </c:pt>
                <c:pt idx="7">
                  <c:v>3.95</c:v>
                </c:pt>
                <c:pt idx="8">
                  <c:v>#N/A</c:v>
                </c:pt>
                <c:pt idx="9">
                  <c:v>0</c:v>
                </c:pt>
              </c:numCache>
            </c:numRef>
          </c:val>
          <c:extLst>
            <c:ext xmlns:c16="http://schemas.microsoft.com/office/drawing/2014/chart" uri="{C3380CC4-5D6E-409C-BE32-E72D297353CC}">
              <c16:uniqueId val="{00000000-E382-4290-AADC-693CCF13EE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82-4290-AADC-693CCF13EE3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2-E382-4290-AADC-693CCF13EE3B}"/>
            </c:ext>
          </c:extLst>
        </c:ser>
        <c:ser>
          <c:idx val="3"/>
          <c:order val="3"/>
          <c:tx>
            <c:strRef>
              <c:f>データシート!$A$30</c:f>
              <c:strCache>
                <c:ptCount val="1"/>
                <c:pt idx="0">
                  <c:v>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E382-4290-AADC-693CCF13EE3B}"/>
            </c:ext>
          </c:extLst>
        </c:ser>
        <c:ser>
          <c:idx val="4"/>
          <c:order val="4"/>
          <c:tx>
            <c:strRef>
              <c:f>データシート!$A$31</c:f>
              <c:strCache>
                <c:ptCount val="1"/>
                <c:pt idx="0">
                  <c:v>風力発電事業特別会計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0.14000000000000001</c:v>
                </c:pt>
                <c:pt idx="4">
                  <c:v>#N/A</c:v>
                </c:pt>
                <c:pt idx="5">
                  <c:v>0</c:v>
                </c:pt>
                <c:pt idx="6">
                  <c:v>#N/A</c:v>
                </c:pt>
                <c:pt idx="7">
                  <c:v>0</c:v>
                </c:pt>
                <c:pt idx="8">
                  <c:v>#N/A</c:v>
                </c:pt>
                <c:pt idx="9">
                  <c:v>0.11</c:v>
                </c:pt>
              </c:numCache>
            </c:numRef>
          </c:val>
          <c:extLst>
            <c:ext xmlns:c16="http://schemas.microsoft.com/office/drawing/2014/chart" uri="{C3380CC4-5D6E-409C-BE32-E72D297353CC}">
              <c16:uniqueId val="{00000004-E382-4290-AADC-693CCF13EE3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0.03</c:v>
                </c:pt>
                <c:pt idx="4">
                  <c:v>#N/A</c:v>
                </c:pt>
                <c:pt idx="5">
                  <c:v>0.01</c:v>
                </c:pt>
                <c:pt idx="6">
                  <c:v>#N/A</c:v>
                </c:pt>
                <c:pt idx="7">
                  <c:v>0.02</c:v>
                </c:pt>
                <c:pt idx="8">
                  <c:v>#N/A</c:v>
                </c:pt>
                <c:pt idx="9">
                  <c:v>0.25</c:v>
                </c:pt>
              </c:numCache>
            </c:numRef>
          </c:val>
          <c:extLst>
            <c:ext xmlns:c16="http://schemas.microsoft.com/office/drawing/2014/chart" uri="{C3380CC4-5D6E-409C-BE32-E72D297353CC}">
              <c16:uniqueId val="{00000005-E382-4290-AADC-693CCF13EE3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1.95</c:v>
                </c:pt>
                <c:pt idx="2">
                  <c:v>#N/A</c:v>
                </c:pt>
                <c:pt idx="3">
                  <c:v>1.8</c:v>
                </c:pt>
                <c:pt idx="4">
                  <c:v>#N/A</c:v>
                </c:pt>
                <c:pt idx="5">
                  <c:v>2.13</c:v>
                </c:pt>
                <c:pt idx="6">
                  <c:v>#N/A</c:v>
                </c:pt>
                <c:pt idx="7">
                  <c:v>1.98</c:v>
                </c:pt>
                <c:pt idx="8">
                  <c:v>#N/A</c:v>
                </c:pt>
                <c:pt idx="9">
                  <c:v>2.57</c:v>
                </c:pt>
              </c:numCache>
            </c:numRef>
          </c:val>
          <c:extLst>
            <c:ext xmlns:c16="http://schemas.microsoft.com/office/drawing/2014/chart" uri="{C3380CC4-5D6E-409C-BE32-E72D297353CC}">
              <c16:uniqueId val="{00000006-E382-4290-AADC-693CCF13EE3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3.7</c:v>
                </c:pt>
              </c:numCache>
            </c:numRef>
          </c:val>
          <c:extLst>
            <c:ext xmlns:c16="http://schemas.microsoft.com/office/drawing/2014/chart" uri="{C3380CC4-5D6E-409C-BE32-E72D297353CC}">
              <c16:uniqueId val="{00000007-E382-4290-AADC-693CCF13EE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5.42</c:v>
                </c:pt>
                <c:pt idx="2">
                  <c:v>#N/A</c:v>
                </c:pt>
                <c:pt idx="3">
                  <c:v>6.2</c:v>
                </c:pt>
                <c:pt idx="4">
                  <c:v>#N/A</c:v>
                </c:pt>
                <c:pt idx="5">
                  <c:v>7.13</c:v>
                </c:pt>
                <c:pt idx="6">
                  <c:v>#N/A</c:v>
                </c:pt>
                <c:pt idx="7">
                  <c:v>6.12</c:v>
                </c:pt>
                <c:pt idx="8">
                  <c:v>#N/A</c:v>
                </c:pt>
                <c:pt idx="9">
                  <c:v>3.98</c:v>
                </c:pt>
              </c:numCache>
            </c:numRef>
          </c:val>
          <c:extLst>
            <c:ext xmlns:c16="http://schemas.microsoft.com/office/drawing/2014/chart" uri="{C3380CC4-5D6E-409C-BE32-E72D297353CC}">
              <c16:uniqueId val="{00000008-E382-4290-AADC-693CCF13EE3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3.79</c:v>
                </c:pt>
                <c:pt idx="2">
                  <c:v>#N/A</c:v>
                </c:pt>
                <c:pt idx="3">
                  <c:v>4.72</c:v>
                </c:pt>
                <c:pt idx="4">
                  <c:v>#N/A</c:v>
                </c:pt>
                <c:pt idx="5">
                  <c:v>4.5999999999999996</c:v>
                </c:pt>
                <c:pt idx="6">
                  <c:v>#N/A</c:v>
                </c:pt>
                <c:pt idx="7">
                  <c:v>4.9000000000000004</c:v>
                </c:pt>
                <c:pt idx="8">
                  <c:v>#N/A</c:v>
                </c:pt>
                <c:pt idx="9">
                  <c:v>5.69</c:v>
                </c:pt>
              </c:numCache>
            </c:numRef>
          </c:val>
          <c:extLst>
            <c:ext xmlns:c16="http://schemas.microsoft.com/office/drawing/2014/chart" uri="{C3380CC4-5D6E-409C-BE32-E72D297353CC}">
              <c16:uniqueId val="{00000009-E382-4290-AADC-693CCF13EE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1433</c:v>
                </c:pt>
                <c:pt idx="5">
                  <c:v>1403</c:v>
                </c:pt>
                <c:pt idx="8">
                  <c:v>1388</c:v>
                </c:pt>
                <c:pt idx="11">
                  <c:v>1343</c:v>
                </c:pt>
                <c:pt idx="14">
                  <c:v>1258</c:v>
                </c:pt>
              </c:numCache>
            </c:numRef>
          </c:val>
          <c:extLst>
            <c:ext xmlns:c16="http://schemas.microsoft.com/office/drawing/2014/chart" uri="{C3380CC4-5D6E-409C-BE32-E72D297353CC}">
              <c16:uniqueId val="{00000000-5F58-4177-BEF3-C02268BC01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58-4177-BEF3-C02268BC01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F58-4177-BEF3-C02268BC01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39</c:v>
                </c:pt>
                <c:pt idx="6">
                  <c:v>34</c:v>
                </c:pt>
                <c:pt idx="9">
                  <c:v>35</c:v>
                </c:pt>
                <c:pt idx="12">
                  <c:v>23</c:v>
                </c:pt>
              </c:numCache>
            </c:numRef>
          </c:val>
          <c:extLst>
            <c:ext xmlns:c16="http://schemas.microsoft.com/office/drawing/2014/chart" uri="{C3380CC4-5D6E-409C-BE32-E72D297353CC}">
              <c16:uniqueId val="{00000003-5F58-4177-BEF3-C02268BC01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545</c:v>
                </c:pt>
                <c:pt idx="3">
                  <c:v>566</c:v>
                </c:pt>
                <c:pt idx="6">
                  <c:v>584</c:v>
                </c:pt>
                <c:pt idx="9">
                  <c:v>572</c:v>
                </c:pt>
                <c:pt idx="12">
                  <c:v>474</c:v>
                </c:pt>
              </c:numCache>
            </c:numRef>
          </c:val>
          <c:extLst>
            <c:ext xmlns:c16="http://schemas.microsoft.com/office/drawing/2014/chart" uri="{C3380CC4-5D6E-409C-BE32-E72D297353CC}">
              <c16:uniqueId val="{00000004-5F58-4177-BEF3-C02268BC01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58-4177-BEF3-C02268BC01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58-4177-BEF3-C02268BC01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1405</c:v>
                </c:pt>
                <c:pt idx="3">
                  <c:v>1369</c:v>
                </c:pt>
                <c:pt idx="6">
                  <c:v>1351</c:v>
                </c:pt>
                <c:pt idx="9">
                  <c:v>1335</c:v>
                </c:pt>
                <c:pt idx="12">
                  <c:v>1252</c:v>
                </c:pt>
              </c:numCache>
            </c:numRef>
          </c:val>
          <c:extLst>
            <c:ext xmlns:c16="http://schemas.microsoft.com/office/drawing/2014/chart" uri="{C3380CC4-5D6E-409C-BE32-E72D297353CC}">
              <c16:uniqueId val="{00000007-5F58-4177-BEF3-C02268BC01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557</c:v>
                </c:pt>
                <c:pt idx="2">
                  <c:v>#N/A</c:v>
                </c:pt>
                <c:pt idx="3">
                  <c:v>#N/A</c:v>
                </c:pt>
                <c:pt idx="4">
                  <c:v>571</c:v>
                </c:pt>
                <c:pt idx="5">
                  <c:v>#N/A</c:v>
                </c:pt>
                <c:pt idx="6">
                  <c:v>#N/A</c:v>
                </c:pt>
                <c:pt idx="7">
                  <c:v>581</c:v>
                </c:pt>
                <c:pt idx="8">
                  <c:v>#N/A</c:v>
                </c:pt>
                <c:pt idx="9">
                  <c:v>#N/A</c:v>
                </c:pt>
                <c:pt idx="10">
                  <c:v>599</c:v>
                </c:pt>
                <c:pt idx="11">
                  <c:v>#N/A</c:v>
                </c:pt>
                <c:pt idx="12">
                  <c:v>#N/A</c:v>
                </c:pt>
                <c:pt idx="13">
                  <c:v>491</c:v>
                </c:pt>
                <c:pt idx="14">
                  <c:v>#N/A</c:v>
                </c:pt>
              </c:numCache>
            </c:numRef>
          </c:val>
          <c:smooth val="0"/>
          <c:extLst>
            <c:ext xmlns:c16="http://schemas.microsoft.com/office/drawing/2014/chart" uri="{C3380CC4-5D6E-409C-BE32-E72D297353CC}">
              <c16:uniqueId val="{00000008-5F58-4177-BEF3-C02268BC01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11114</c:v>
                </c:pt>
                <c:pt idx="5">
                  <c:v>10356</c:v>
                </c:pt>
                <c:pt idx="8">
                  <c:v>9549</c:v>
                </c:pt>
                <c:pt idx="11">
                  <c:v>9147</c:v>
                </c:pt>
                <c:pt idx="14">
                  <c:v>8389</c:v>
                </c:pt>
              </c:numCache>
            </c:numRef>
          </c:val>
          <c:extLst>
            <c:ext xmlns:c16="http://schemas.microsoft.com/office/drawing/2014/chart" uri="{C3380CC4-5D6E-409C-BE32-E72D297353CC}">
              <c16:uniqueId val="{00000000-6B79-4F75-B897-4B9A6DDD77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122</c:v>
                </c:pt>
                <c:pt idx="5">
                  <c:v>100</c:v>
                </c:pt>
                <c:pt idx="8">
                  <c:v>81</c:v>
                </c:pt>
                <c:pt idx="11">
                  <c:v>64</c:v>
                </c:pt>
                <c:pt idx="14">
                  <c:v>47</c:v>
                </c:pt>
              </c:numCache>
            </c:numRef>
          </c:val>
          <c:extLst>
            <c:ext xmlns:c16="http://schemas.microsoft.com/office/drawing/2014/chart" uri="{C3380CC4-5D6E-409C-BE32-E72D297353CC}">
              <c16:uniqueId val="{00000001-6B79-4F75-B897-4B9A6DDD77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4959</c:v>
                </c:pt>
                <c:pt idx="5">
                  <c:v>5561</c:v>
                </c:pt>
                <c:pt idx="8">
                  <c:v>5529</c:v>
                </c:pt>
                <c:pt idx="11">
                  <c:v>5337</c:v>
                </c:pt>
                <c:pt idx="14">
                  <c:v>5205</c:v>
                </c:pt>
              </c:numCache>
            </c:numRef>
          </c:val>
          <c:extLst>
            <c:ext xmlns:c16="http://schemas.microsoft.com/office/drawing/2014/chart" uri="{C3380CC4-5D6E-409C-BE32-E72D297353CC}">
              <c16:uniqueId val="{00000002-6B79-4F75-B897-4B9A6DDD77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79-4F75-B897-4B9A6DDD77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79-4F75-B897-4B9A6DDD77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79-4F75-B897-4B9A6DDD77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1084</c:v>
                </c:pt>
                <c:pt idx="3">
                  <c:v>926</c:v>
                </c:pt>
                <c:pt idx="6">
                  <c:v>1039</c:v>
                </c:pt>
                <c:pt idx="9">
                  <c:v>943</c:v>
                </c:pt>
                <c:pt idx="12">
                  <c:v>1002</c:v>
                </c:pt>
              </c:numCache>
            </c:numRef>
          </c:val>
          <c:extLst>
            <c:ext xmlns:c16="http://schemas.microsoft.com/office/drawing/2014/chart" uri="{C3380CC4-5D6E-409C-BE32-E72D297353CC}">
              <c16:uniqueId val="{00000006-6B79-4F75-B897-4B9A6DDD77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138</c:v>
                </c:pt>
                <c:pt idx="3">
                  <c:v>100</c:v>
                </c:pt>
                <c:pt idx="6">
                  <c:v>84</c:v>
                </c:pt>
                <c:pt idx="9">
                  <c:v>79</c:v>
                </c:pt>
                <c:pt idx="12">
                  <c:v>69</c:v>
                </c:pt>
              </c:numCache>
            </c:numRef>
          </c:val>
          <c:extLst>
            <c:ext xmlns:c16="http://schemas.microsoft.com/office/drawing/2014/chart" uri="{C3380CC4-5D6E-409C-BE32-E72D297353CC}">
              <c16:uniqueId val="{00000007-6B79-4F75-B897-4B9A6DDD77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4734</c:v>
                </c:pt>
                <c:pt idx="3">
                  <c:v>4302</c:v>
                </c:pt>
                <c:pt idx="6">
                  <c:v>3911</c:v>
                </c:pt>
                <c:pt idx="9">
                  <c:v>3510</c:v>
                </c:pt>
                <c:pt idx="12">
                  <c:v>3061</c:v>
                </c:pt>
              </c:numCache>
            </c:numRef>
          </c:val>
          <c:extLst>
            <c:ext xmlns:c16="http://schemas.microsoft.com/office/drawing/2014/chart" uri="{C3380CC4-5D6E-409C-BE32-E72D297353CC}">
              <c16:uniqueId val="{00000008-6B79-4F75-B897-4B9A6DDD77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0</c:v>
                </c:pt>
                <c:pt idx="9">
                  <c:v>0</c:v>
                </c:pt>
                <c:pt idx="12">
                  <c:v>1693</c:v>
                </c:pt>
              </c:numCache>
            </c:numRef>
          </c:val>
          <c:extLst>
            <c:ext xmlns:c16="http://schemas.microsoft.com/office/drawing/2014/chart" uri="{C3380CC4-5D6E-409C-BE32-E72D297353CC}">
              <c16:uniqueId val="{00000009-6B79-4F75-B897-4B9A6DDD77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9530</c:v>
                </c:pt>
                <c:pt idx="3">
                  <c:v>8963</c:v>
                </c:pt>
                <c:pt idx="6">
                  <c:v>8338</c:v>
                </c:pt>
                <c:pt idx="9">
                  <c:v>7922</c:v>
                </c:pt>
                <c:pt idx="12">
                  <c:v>7380</c:v>
                </c:pt>
              </c:numCache>
            </c:numRef>
          </c:val>
          <c:extLst>
            <c:ext xmlns:c16="http://schemas.microsoft.com/office/drawing/2014/chart" uri="{C3380CC4-5D6E-409C-BE32-E72D297353CC}">
              <c16:uniqueId val="{0000000A-6B79-4F75-B897-4B9A6DDD77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79-4F75-B897-4B9A6DDD77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1838</c:v>
                </c:pt>
                <c:pt idx="1">
                  <c:v>1845</c:v>
                </c:pt>
                <c:pt idx="2">
                  <c:v>1681</c:v>
                </c:pt>
              </c:numCache>
            </c:numRef>
          </c:val>
          <c:extLst>
            <c:ext xmlns:c16="http://schemas.microsoft.com/office/drawing/2014/chart" uri="{C3380CC4-5D6E-409C-BE32-E72D297353CC}">
              <c16:uniqueId val="{00000000-DB48-4338-AF23-19352B2CB5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764</c:v>
                </c:pt>
                <c:pt idx="1">
                  <c:v>796</c:v>
                </c:pt>
                <c:pt idx="2">
                  <c:v>820</c:v>
                </c:pt>
              </c:numCache>
            </c:numRef>
          </c:val>
          <c:extLst>
            <c:ext xmlns:c16="http://schemas.microsoft.com/office/drawing/2014/chart" uri="{C3380CC4-5D6E-409C-BE32-E72D297353CC}">
              <c16:uniqueId val="{00000001-DB48-4338-AF23-19352B2CB5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3706</c:v>
                </c:pt>
                <c:pt idx="1">
                  <c:v>3424</c:v>
                </c:pt>
                <c:pt idx="2">
                  <c:v>3265</c:v>
                </c:pt>
              </c:numCache>
            </c:numRef>
          </c:val>
          <c:extLst>
            <c:ext xmlns:c16="http://schemas.microsoft.com/office/drawing/2014/chart" uri="{C3380CC4-5D6E-409C-BE32-E72D297353CC}">
              <c16:uniqueId val="{00000002-DB48-4338-AF23-19352B2CB5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年度借入の過疎対策事業債</a:t>
          </a:r>
          <a:r>
            <a:rPr kumimoji="1" lang="ja-JP" altLang="en-US" sz="1100">
              <a:solidFill>
                <a:schemeClr val="dk1"/>
              </a:solidFill>
              <a:effectLst/>
              <a:latin typeface="+mn-lt"/>
              <a:ea typeface="+mn-ea"/>
              <a:cs typeface="+mn-cs"/>
            </a:rPr>
            <a:t>（ソフト分）</a:t>
          </a:r>
          <a:r>
            <a:rPr kumimoji="1" lang="ja-JP" altLang="ja-JP" sz="1100">
              <a:solidFill>
                <a:schemeClr val="dk1"/>
              </a:solidFill>
              <a:effectLst/>
              <a:latin typeface="+mn-lt"/>
              <a:ea typeface="+mn-ea"/>
              <a:cs typeface="+mn-cs"/>
            </a:rPr>
            <a:t>の元金償還終了などにより、前年度比</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百万円の減の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公営企業債の元利償還金に対する繰入金は、</a:t>
          </a:r>
          <a:r>
            <a:rPr kumimoji="1" lang="ja-JP" altLang="en-US" sz="1100">
              <a:solidFill>
                <a:schemeClr val="dk1"/>
              </a:solidFill>
              <a:effectLst/>
              <a:latin typeface="+mn-lt"/>
              <a:ea typeface="+mn-ea"/>
              <a:cs typeface="+mn-cs"/>
            </a:rPr>
            <a:t>各企業会計の地方債現在高</a:t>
          </a:r>
          <a:r>
            <a:rPr kumimoji="1" lang="ja-JP" altLang="ja-JP" sz="1100">
              <a:solidFill>
                <a:schemeClr val="dk1"/>
              </a:solidFill>
              <a:effectLst/>
              <a:latin typeface="+mn-lt"/>
              <a:ea typeface="+mn-ea"/>
              <a:cs typeface="+mn-cs"/>
            </a:rPr>
            <a:t>の減などにより、</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百万円減の</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これらの要因により、実質公債費比率の分子は</a:t>
          </a:r>
          <a:r>
            <a:rPr lang="ja-JP" altLang="ja-JP" sz="1100" b="0" i="0" baseline="0">
              <a:solidFill>
                <a:schemeClr val="dk1"/>
              </a:solidFill>
              <a:effectLst/>
              <a:latin typeface="+mn-lt"/>
              <a:ea typeface="+mn-ea"/>
              <a:cs typeface="+mn-cs"/>
            </a:rPr>
            <a:t>対前年度比</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普通会計の地方債現在高が</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百万円の減、公営企業債等繰入見込額が</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百万円の減となった</a:t>
          </a:r>
          <a:r>
            <a:rPr kumimoji="1" lang="ja-JP" altLang="en-US" sz="1100">
              <a:solidFill>
                <a:schemeClr val="dk1"/>
              </a:solidFill>
              <a:effectLst/>
              <a:latin typeface="+mn-lt"/>
              <a:ea typeface="+mn-ea"/>
              <a:cs typeface="+mn-cs"/>
            </a:rPr>
            <a:t>が、大山町定住促進子育て住宅整備事業の債務負担設定が</a:t>
          </a:r>
          <a:r>
            <a:rPr kumimoji="1" lang="ja-JP" altLang="ja-JP" sz="1100">
              <a:solidFill>
                <a:schemeClr val="dk1"/>
              </a:solidFill>
              <a:effectLst/>
              <a:latin typeface="+mn-lt"/>
              <a:ea typeface="+mn-ea"/>
              <a:cs typeface="+mn-cs"/>
            </a:rPr>
            <a:t>主な要因となり、将来負担額は</a:t>
          </a:r>
          <a:r>
            <a:rPr lang="ja-JP" altLang="ja-JP" sz="1100" b="0" i="0" baseline="0">
              <a:solidFill>
                <a:schemeClr val="dk1"/>
              </a:solidFill>
              <a:effectLst/>
              <a:latin typeface="+mn-lt"/>
              <a:ea typeface="+mn-ea"/>
              <a:cs typeface="+mn-cs"/>
            </a:rPr>
            <a:t>対前年度比</a:t>
          </a:r>
          <a:r>
            <a:rPr lang="en-US" altLang="ja-JP" sz="1100" b="0" i="0" baseline="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充当可能基金は、</a:t>
          </a:r>
          <a:r>
            <a:rPr kumimoji="1" lang="ja-JP" altLang="en-US" sz="1100">
              <a:solidFill>
                <a:schemeClr val="dk1"/>
              </a:solidFill>
              <a:effectLst/>
              <a:latin typeface="+mn-lt"/>
              <a:ea typeface="+mn-ea"/>
              <a:cs typeface="+mn-cs"/>
            </a:rPr>
            <a:t>財政調整基金や</a:t>
          </a:r>
          <a:r>
            <a:rPr kumimoji="1" lang="ja-JP" altLang="ja-JP" sz="1100">
              <a:solidFill>
                <a:schemeClr val="dk1"/>
              </a:solidFill>
              <a:effectLst/>
              <a:latin typeface="+mn-lt"/>
              <a:ea typeface="+mn-ea"/>
              <a:cs typeface="+mn-cs"/>
            </a:rPr>
            <a:t>ふるさと応援基金の減により</a:t>
          </a:r>
          <a:r>
            <a:rPr lang="ja-JP" altLang="ja-JP" sz="1100" b="0" i="0" baseline="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百万円の減、基準財政需要額算入見込額は</a:t>
          </a:r>
          <a:r>
            <a:rPr kumimoji="1" lang="ja-JP" altLang="en-US" sz="1100">
              <a:solidFill>
                <a:schemeClr val="dk1"/>
              </a:solidFill>
              <a:effectLst/>
              <a:latin typeface="+mn-lt"/>
              <a:ea typeface="+mn-ea"/>
              <a:cs typeface="+mn-cs"/>
            </a:rPr>
            <a:t>普通交付税で需要額に算入される地方債残高</a:t>
          </a:r>
          <a:r>
            <a:rPr kumimoji="1" lang="ja-JP" altLang="ja-JP" sz="1100">
              <a:solidFill>
                <a:schemeClr val="dk1"/>
              </a:solidFill>
              <a:effectLst/>
              <a:latin typeface="+mn-lt"/>
              <a:ea typeface="+mn-ea"/>
              <a:cs typeface="+mn-cs"/>
            </a:rPr>
            <a:t>の減が主な要因となり</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百万円の減</a:t>
          </a:r>
          <a:r>
            <a:rPr kumimoji="1" lang="ja-JP" altLang="en-US" sz="1100">
              <a:solidFill>
                <a:schemeClr val="dk1"/>
              </a:solidFill>
              <a:effectLst/>
              <a:latin typeface="+mn-lt"/>
              <a:ea typeface="+mn-ea"/>
              <a:cs typeface="+mn-cs"/>
            </a:rPr>
            <a:t>となったため、</a:t>
          </a:r>
          <a:r>
            <a:rPr kumimoji="1" lang="ja-JP" altLang="ja-JP" sz="1100">
              <a:solidFill>
                <a:schemeClr val="dk1"/>
              </a:solidFill>
              <a:effectLst/>
              <a:latin typeface="+mn-lt"/>
              <a:ea typeface="+mn-ea"/>
              <a:cs typeface="+mn-cs"/>
            </a:rPr>
            <a:t>充当可能財源等は</a:t>
          </a:r>
          <a:r>
            <a:rPr lang="ja-JP" altLang="ja-JP" sz="1100" b="0" i="0" baseline="0">
              <a:solidFill>
                <a:schemeClr val="dk1"/>
              </a:solidFill>
              <a:effectLst/>
              <a:latin typeface="+mn-lt"/>
              <a:ea typeface="+mn-ea"/>
              <a:cs typeface="+mn-cs"/>
            </a:rPr>
            <a:t>対前年度比</a:t>
          </a:r>
          <a:r>
            <a:rPr kumimoji="1" lang="en-US" altLang="ja-JP" sz="1100" b="0" i="0" baseline="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百万円の減となった</a:t>
          </a:r>
          <a:r>
            <a:rPr kumimoji="1" lang="ja-JP" altLang="en-US" sz="1100">
              <a:solidFill>
                <a:schemeClr val="dk1"/>
              </a:solidFill>
              <a:effectLst/>
              <a:latin typeface="+mn-lt"/>
              <a:ea typeface="+mn-ea"/>
              <a:cs typeface="+mn-cs"/>
            </a:rPr>
            <a:t>。</a:t>
          </a:r>
          <a:endParaRPr kumimoji="1" lang="ja-JP"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鳥取県大山町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・人件費や物件費の高騰等に伴う歳出総額の増大に伴い、不足額を埋めるための財源として</a:t>
          </a:r>
          <a:r>
            <a:rPr kumimoji="1" lang="en-US" altLang="ja-JP" sz="1300">
              <a:solidFill>
                <a:schemeClr val="dk1"/>
              </a:solidFill>
              <a:effectLst/>
              <a:latin typeface="+mn-ea"/>
              <a:ea typeface="+mn-ea"/>
              <a:cs typeface="+mn-cs"/>
            </a:rPr>
            <a:t>1</a:t>
          </a:r>
          <a:r>
            <a:rPr kumimoji="1" lang="ja-JP" altLang="en-US" sz="1300">
              <a:solidFill>
                <a:schemeClr val="dk1"/>
              </a:solidFill>
              <a:effectLst/>
              <a:latin typeface="+mn-ea"/>
              <a:ea typeface="+mn-ea"/>
              <a:cs typeface="+mn-cs"/>
            </a:rPr>
            <a:t>憶</a:t>
          </a:r>
          <a:r>
            <a:rPr kumimoji="1" lang="en-US" altLang="ja-JP" sz="1300">
              <a:solidFill>
                <a:schemeClr val="dk1"/>
              </a:solidFill>
              <a:effectLst/>
              <a:latin typeface="+mn-ea"/>
              <a:ea typeface="+mn-ea"/>
              <a:cs typeface="+mn-cs"/>
            </a:rPr>
            <a:t>70</a:t>
          </a:r>
          <a:r>
            <a:rPr kumimoji="1" lang="ja-JP" altLang="en-US" sz="1300">
              <a:solidFill>
                <a:schemeClr val="dk1"/>
              </a:solidFill>
              <a:effectLst/>
              <a:latin typeface="+mn-ea"/>
              <a:ea typeface="+mn-ea"/>
              <a:cs typeface="+mn-cs"/>
            </a:rPr>
            <a:t>百万円を繰り入れ。</a:t>
          </a:r>
          <a:endParaRPr kumimoji="1" lang="en-US" altLang="ja-JP" sz="1300">
            <a:solidFill>
              <a:schemeClr val="dk1"/>
            </a:solidFill>
            <a:effectLst/>
            <a:latin typeface="+mn-ea"/>
            <a:ea typeface="+mn-ea"/>
            <a:cs typeface="+mn-cs"/>
          </a:endParaRPr>
        </a:p>
        <a:p>
          <a:r>
            <a:rPr kumimoji="1" lang="ja-JP" altLang="ja-JP" sz="1300">
              <a:solidFill>
                <a:schemeClr val="dk1"/>
              </a:solidFill>
              <a:effectLst/>
              <a:latin typeface="+mn-lt"/>
              <a:ea typeface="+mn-ea"/>
              <a:cs typeface="+mn-cs"/>
            </a:rPr>
            <a:t>　・公共施設の老朽化に伴う</a:t>
          </a:r>
          <a:r>
            <a:rPr kumimoji="1" lang="ja-JP" altLang="en-US" sz="1300">
              <a:solidFill>
                <a:schemeClr val="dk1"/>
              </a:solidFill>
              <a:effectLst/>
              <a:latin typeface="+mn-lt"/>
              <a:ea typeface="+mn-ea"/>
              <a:cs typeface="+mn-cs"/>
            </a:rPr>
            <a:t>修繕</a:t>
          </a:r>
          <a:r>
            <a:rPr kumimoji="1" lang="ja-JP" altLang="ja-JP" sz="1300">
              <a:solidFill>
                <a:schemeClr val="dk1"/>
              </a:solidFill>
              <a:effectLst/>
              <a:latin typeface="+mn-lt"/>
              <a:ea typeface="+mn-ea"/>
              <a:cs typeface="+mn-cs"/>
            </a:rPr>
            <a:t>等により、公共施設整備基金から</a:t>
          </a:r>
          <a:r>
            <a:rPr kumimoji="1" lang="en-US" altLang="ja-JP" sz="1300">
              <a:solidFill>
                <a:schemeClr val="dk1"/>
              </a:solidFill>
              <a:effectLst/>
              <a:latin typeface="+mn-lt"/>
              <a:ea typeface="+mn-ea"/>
              <a:cs typeface="+mn-cs"/>
            </a:rPr>
            <a:t>32</a:t>
          </a:r>
          <a:r>
            <a:rPr kumimoji="1" lang="ja-JP" altLang="ja-JP" sz="1300">
              <a:solidFill>
                <a:schemeClr val="dk1"/>
              </a:solidFill>
              <a:effectLst/>
              <a:latin typeface="+mn-lt"/>
              <a:ea typeface="+mn-ea"/>
              <a:cs typeface="+mn-cs"/>
            </a:rPr>
            <a:t>百万円を繰り入れ。</a:t>
          </a:r>
          <a:endParaRPr lang="ja-JP" altLang="ja-JP" sz="1300">
            <a:effectLst/>
          </a:endParaRPr>
        </a:p>
        <a:p>
          <a:r>
            <a:rPr kumimoji="1" lang="ja-JP" altLang="ja-JP" sz="1300">
              <a:solidFill>
                <a:schemeClr val="dk1"/>
              </a:solidFill>
              <a:effectLst/>
              <a:latin typeface="+mn-lt"/>
              <a:ea typeface="+mn-ea"/>
              <a:cs typeface="+mn-cs"/>
            </a:rPr>
            <a:t>　・当該年度のふるさと応援寄附金額以上に、ふるさと応援基金から</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34</a:t>
          </a:r>
          <a:r>
            <a:rPr kumimoji="1" lang="ja-JP" altLang="ja-JP" sz="1300">
              <a:solidFill>
                <a:schemeClr val="dk1"/>
              </a:solidFill>
              <a:effectLst/>
              <a:latin typeface="+mn-lt"/>
              <a:ea typeface="+mn-ea"/>
              <a:cs typeface="+mn-cs"/>
            </a:rPr>
            <a:t>百万円を繰り入れ。</a:t>
          </a:r>
          <a:endParaRPr lang="ja-JP" altLang="ja-JP" sz="1300">
            <a:effectLst/>
          </a:endParaRPr>
        </a:p>
        <a:p>
          <a:r>
            <a:rPr kumimoji="1" lang="ja-JP" altLang="ja-JP" sz="1300">
              <a:solidFill>
                <a:schemeClr val="dk1"/>
              </a:solidFill>
              <a:effectLst/>
              <a:latin typeface="+mn-lt"/>
              <a:ea typeface="+mn-ea"/>
              <a:cs typeface="+mn-cs"/>
            </a:rPr>
            <a:t>　・各種補助金やイベント経費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の財源として</a:t>
          </a:r>
          <a:r>
            <a:rPr lang="ja-JP" altLang="ja-JP" sz="1300" b="0" i="0" baseline="0">
              <a:solidFill>
                <a:schemeClr val="dk1"/>
              </a:solidFill>
              <a:effectLst/>
              <a:latin typeface="+mn-lt"/>
              <a:ea typeface="+mn-ea"/>
              <a:cs typeface="+mn-cs"/>
            </a:rPr>
            <a:t>、合併振興基金から</a:t>
          </a:r>
          <a:r>
            <a:rPr lang="en-US" altLang="ja-JP" sz="1300" b="0" i="0" baseline="0">
              <a:solidFill>
                <a:schemeClr val="dk1"/>
              </a:solidFill>
              <a:effectLst/>
              <a:latin typeface="+mn-lt"/>
              <a:ea typeface="+mn-ea"/>
              <a:cs typeface="+mn-cs"/>
            </a:rPr>
            <a:t>78</a:t>
          </a:r>
          <a:r>
            <a:rPr kumimoji="1" lang="ja-JP" altLang="ja-JP" sz="1300">
              <a:solidFill>
                <a:schemeClr val="dk1"/>
              </a:solidFill>
              <a:effectLst/>
              <a:latin typeface="+mn-lt"/>
              <a:ea typeface="+mn-ea"/>
              <a:cs typeface="+mn-cs"/>
            </a:rPr>
            <a:t>百万円を繰り入れ。</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mn-lt"/>
              <a:ea typeface="+mn-ea"/>
              <a:cs typeface="+mn-cs"/>
            </a:rPr>
            <a:t>　・人件費等の経常経費の増額により、</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財政調整基金の取り崩しが見込まれる。</a:t>
          </a:r>
          <a:endParaRPr lang="ja-JP" altLang="ja-JP" sz="1300">
            <a:effectLst/>
          </a:endParaRPr>
        </a:p>
        <a:p>
          <a:r>
            <a:rPr kumimoji="1" lang="ja-JP" altLang="ja-JP" sz="1300">
              <a:solidFill>
                <a:schemeClr val="dk1"/>
              </a:solidFill>
              <a:effectLst/>
              <a:latin typeface="+mn-lt"/>
              <a:ea typeface="+mn-ea"/>
              <a:cs typeface="+mn-cs"/>
            </a:rPr>
            <a:t>　・基金造成計画が令和元年度で終了したことから、合併振興基金は減少していく。</a:t>
          </a:r>
          <a:endParaRPr lang="ja-JP" altLang="ja-JP" sz="1300">
            <a:effectLst/>
          </a:endParaRPr>
        </a:p>
        <a:p>
          <a:r>
            <a:rPr kumimoji="1" lang="ja-JP" altLang="ja-JP" sz="1300">
              <a:solidFill>
                <a:schemeClr val="dk1"/>
              </a:solidFill>
              <a:effectLst/>
              <a:latin typeface="+mn-lt"/>
              <a:ea typeface="+mn-ea"/>
              <a:cs typeface="+mn-cs"/>
            </a:rPr>
            <a:t>　・老朽化に伴う公共施設の改修・更新について計画的な改修等を実施していくため公共施設整備基金の取崩が見込まれる。</a:t>
          </a:r>
          <a:endParaRPr lang="ja-JP" altLang="ja-JP" sz="13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・合併振興基金：合併に伴う地域の振興及び住民の一体感醸成。</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・公共施設整備基金：社会福祉施設、教育文化施設、庁舎、町道その他これらに類する施設の整備（解体含む）。</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・ふるさと応援基金：応援する人たちの期待に応え、誰もが訪れてみたい町又は住んでみたい町とするための事業に充てる。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・地域福祉基金：高齢化社会の到来に備え、地域における福祉活動の促進、快適な生活環境の形成等を図る経費に充てる。</a:t>
          </a:r>
          <a:endParaRPr lang="ja-JP" altLang="ja-JP" sz="1300">
            <a:effectLst/>
          </a:endParaRPr>
        </a:p>
        <a:p>
          <a:r>
            <a:rPr kumimoji="1" lang="ja-JP" altLang="ja-JP" sz="1300">
              <a:solidFill>
                <a:schemeClr val="dk1"/>
              </a:solidFill>
              <a:effectLst/>
              <a:latin typeface="+mn-lt"/>
              <a:ea typeface="+mn-ea"/>
              <a:cs typeface="+mn-cs"/>
            </a:rPr>
            <a:t>・森林整備基金：</a:t>
          </a:r>
          <a:r>
            <a:rPr lang="ja-JP" altLang="ja-JP" sz="1300">
              <a:solidFill>
                <a:schemeClr val="dk1"/>
              </a:solidFill>
              <a:effectLst/>
              <a:latin typeface="+mn-lt"/>
              <a:ea typeface="+mn-ea"/>
              <a:cs typeface="+mn-cs"/>
            </a:rPr>
            <a:t>間伐や人材育成、担い手の確保、木材利用の促進や普及啓発等の森林整備及びその促進に要する経費の財源に充てる。</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・合併振興基金：基金使途に沿った事業に活用したことによる取崩のため減。</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・公共施設整備基金：公共施設の老朽化に伴う改築工事等に活用したことによる取崩のため減。</a:t>
          </a:r>
          <a:endParaRPr lang="ja-JP" altLang="ja-JP" sz="1300">
            <a:effectLst/>
          </a:endParaRPr>
        </a:p>
        <a:p>
          <a:r>
            <a:rPr kumimoji="1" lang="ja-JP" altLang="ja-JP" sz="1300">
              <a:solidFill>
                <a:schemeClr val="dk1"/>
              </a:solidFill>
              <a:effectLst/>
              <a:latin typeface="+mn-lt"/>
              <a:ea typeface="+mn-ea"/>
              <a:cs typeface="+mn-cs"/>
            </a:rPr>
            <a:t>・ふるさと応援基金：ふるさと応援基金の積極的な活用により取り崩し額が増えたため減。</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・合併振興基金：基金使途に沿った事業に活用を予定。</a:t>
          </a:r>
          <a:endParaRPr lang="ja-JP" altLang="ja-JP" sz="1300">
            <a:effectLst/>
          </a:endParaRPr>
        </a:p>
        <a:p>
          <a:r>
            <a:rPr kumimoji="1" lang="ja-JP" altLang="ja-JP" sz="1300">
              <a:solidFill>
                <a:schemeClr val="dk1"/>
              </a:solidFill>
              <a:effectLst/>
              <a:latin typeface="+mn-lt"/>
              <a:ea typeface="+mn-ea"/>
              <a:cs typeface="+mn-cs"/>
            </a:rPr>
            <a:t>・公共施設整備基金：公共施設管理計画個別施設計画に基づき、公共施設の計画的な改修等の財源として取崩しを予定。</a:t>
          </a:r>
          <a:endParaRPr lang="ja-JP" altLang="ja-JP" sz="1300">
            <a:effectLst/>
          </a:endParaRPr>
        </a:p>
        <a:p>
          <a:r>
            <a:rPr kumimoji="1" lang="ja-JP" altLang="ja-JP" sz="1300">
              <a:solidFill>
                <a:schemeClr val="dk1"/>
              </a:solidFill>
              <a:effectLst/>
              <a:latin typeface="+mn-lt"/>
              <a:ea typeface="+mn-ea"/>
              <a:cs typeface="+mn-cs"/>
            </a:rPr>
            <a:t>・ふるさと応援基金：基金目的に沿った事業への財源として積極的に活用していく。</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基金の有価証券（債券）運用による基金利息の積立て</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百万円、財源不足に</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70</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繰り入れ</a:t>
          </a:r>
          <a:r>
            <a:rPr kumimoji="1" lang="ja-JP" altLang="ja-JP" sz="1300">
              <a:solidFill>
                <a:schemeClr val="dk1"/>
              </a:solidFill>
              <a:effectLst/>
              <a:latin typeface="+mn-lt"/>
              <a:ea typeface="+mn-ea"/>
              <a:cs typeface="+mn-cs"/>
            </a:rPr>
            <a:t>を行い</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kumimoji="1" lang="en-US" altLang="ja-JP" sz="1300">
            <a:solidFill>
              <a:schemeClr val="dk1"/>
            </a:solidFill>
            <a:effectLst/>
            <a:latin typeface="+mn-lt"/>
            <a:ea typeface="+mn-ea"/>
            <a:cs typeface="+mn-cs"/>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t>　</a:t>
          </a:r>
          <a:r>
            <a:rPr kumimoji="1" lang="ja-JP" altLang="ja-JP" sz="1300">
              <a:solidFill>
                <a:schemeClr val="dk1"/>
              </a:solidFill>
              <a:effectLst/>
              <a:latin typeface="+mn-lt"/>
              <a:ea typeface="+mn-ea"/>
              <a:cs typeface="+mn-cs"/>
            </a:rPr>
            <a:t>今後も人口減少による税収減や人件費等の高騰による経常経費の増加が見込まれるほか、災害への備え等のため、適正な規模を維持していく必要がある。</a:t>
          </a:r>
          <a:r>
            <a:rPr lang="ja-JP" altLang="en-US" sz="1300"/>
            <a:t>近年議会において基金の積み上がりが問題視されていた背景もあり、積極的に財政調整基金繰入金の予算計上を行ってきたところであるが、</a:t>
          </a:r>
          <a:r>
            <a:rPr kumimoji="1" lang="ja-JP" altLang="en-US" sz="1300">
              <a:solidFill>
                <a:schemeClr val="dk1"/>
              </a:solidFill>
              <a:effectLst/>
              <a:latin typeface="+mn-lt"/>
              <a:ea typeface="+mn-ea"/>
              <a:cs typeface="+mn-cs"/>
            </a:rPr>
            <a:t>令和６年度決算において</a:t>
          </a:r>
          <a:r>
            <a:rPr kumimoji="1" lang="en-US" altLang="ja-JP" sz="1300">
              <a:solidFill>
                <a:schemeClr val="dk1"/>
              </a:solidFill>
              <a:effectLst/>
              <a:latin typeface="+mn-lt"/>
              <a:ea typeface="+mn-ea"/>
              <a:cs typeface="+mn-cs"/>
            </a:rPr>
            <a:t>1</a:t>
          </a:r>
          <a:r>
            <a:rPr kumimoji="1" lang="ja-JP" altLang="en-US"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70</a:t>
          </a:r>
          <a:r>
            <a:rPr kumimoji="1" lang="ja-JP" altLang="en-US" sz="1300">
              <a:solidFill>
                <a:schemeClr val="dk1"/>
              </a:solidFill>
              <a:effectLst/>
              <a:latin typeface="+mn-lt"/>
              <a:ea typeface="+mn-ea"/>
              <a:cs typeface="+mn-cs"/>
            </a:rPr>
            <a:t>百万円の繰り入れを行ったことなども踏まえ、財政調整基金残高</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億円の確保を堅守しし、持続可能な財政運営が行えるよう努める。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基金の有価証券（債券）運用による基金利息の積立て</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百万円を行い増となった。</a:t>
          </a:r>
          <a:endParaRPr lang="ja-JP" altLang="ja-JP" sz="1300">
            <a:effectLst/>
          </a:endParaRPr>
        </a:p>
        <a:p>
          <a:pPr eaLnBrk="1" fontAlgn="auto" latinLnBrk="0" hangingPunct="1"/>
          <a:r>
            <a:rPr lang="ja-JP" altLang="ja-JP" sz="1300">
              <a:solidFill>
                <a:schemeClr val="dk1"/>
              </a:solidFill>
              <a:effectLst/>
              <a:latin typeface="+mn-lt"/>
              <a:ea typeface="+mn-ea"/>
              <a:cs typeface="+mn-cs"/>
            </a:rPr>
            <a:t>国補正で増額された普通交付税のうち、臨時財政対策債償還基金費分として</a:t>
          </a:r>
          <a:r>
            <a:rPr lang="en-US" altLang="ja-JP" sz="1300">
              <a:solidFill>
                <a:schemeClr val="dk1"/>
              </a:solidFill>
              <a:effectLst/>
              <a:latin typeface="+mn-lt"/>
              <a:ea typeface="+mn-ea"/>
              <a:cs typeface="+mn-cs"/>
            </a:rPr>
            <a:t>37</a:t>
          </a:r>
          <a:r>
            <a:rPr lang="ja-JP" altLang="ja-JP" sz="1300">
              <a:solidFill>
                <a:schemeClr val="dk1"/>
              </a:solidFill>
              <a:effectLst/>
              <a:latin typeface="+mn-lt"/>
              <a:ea typeface="+mn-ea"/>
              <a:cs typeface="+mn-cs"/>
            </a:rPr>
            <a:t>百万円の積立てを行い増となった。</a:t>
          </a:r>
          <a:endParaRPr lang="en-US" altLang="ja-JP" sz="1300">
            <a:effectLst/>
          </a:endParaRPr>
        </a:p>
        <a:p>
          <a:pPr eaLnBrk="1" fontAlgn="auto" latinLnBrk="0" hangingPunct="1"/>
          <a:r>
            <a:rPr lang="ja-JP" altLang="en-US" sz="1300">
              <a:effectLst/>
            </a:rPr>
            <a:t>令和</a:t>
          </a:r>
          <a:r>
            <a:rPr lang="en-US" altLang="ja-JP" sz="1300">
              <a:effectLst/>
            </a:rPr>
            <a:t>5</a:t>
          </a:r>
          <a:r>
            <a:rPr lang="ja-JP" altLang="en-US" sz="1300">
              <a:effectLst/>
            </a:rPr>
            <a:t>年度に積み立てを行った臨時財政対策債償還基金費のうち</a:t>
          </a:r>
          <a:r>
            <a:rPr lang="en-US" altLang="ja-JP" sz="1300">
              <a:effectLst/>
            </a:rPr>
            <a:t>1/2</a:t>
          </a:r>
          <a:r>
            <a:rPr lang="ja-JP" altLang="en-US" sz="1300">
              <a:effectLst/>
            </a:rPr>
            <a:t>相当額</a:t>
          </a:r>
          <a:r>
            <a:rPr lang="en-US" altLang="ja-JP" sz="1300">
              <a:effectLst/>
            </a:rPr>
            <a:t>15</a:t>
          </a:r>
          <a:r>
            <a:rPr lang="ja-JP" altLang="en-US" sz="1300">
              <a:effectLst/>
            </a:rPr>
            <a:t>百万円の繰り入れを行い減となった。</a:t>
          </a:r>
          <a:endParaRPr lang="en-US" altLang="ja-JP" sz="1300">
            <a:effectLst/>
          </a:endParaRPr>
        </a:p>
        <a:p>
          <a:pPr eaLnBrk="1" fontAlgn="auto" latinLnBrk="0" hangingPunct="1"/>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地方債の償還計画を踏まえ、現在と同規模を確保する予定であるが、将来負担軽減のため繰上償還の実施を行うための取崩しも検討する。</a:t>
          </a:r>
          <a:endParaRPr lang="ja-JP" altLang="ja-JP" sz="1300">
            <a:effectLst/>
          </a:endParaRPr>
        </a:p>
        <a:p>
          <a:pPr eaLnBrk="1" fontAlgn="auto" latinLnBrk="0" hangingPunct="1"/>
          <a:r>
            <a:rPr lang="ja-JP" altLang="ja-JP" sz="1300">
              <a:solidFill>
                <a:schemeClr val="dk1"/>
              </a:solidFill>
              <a:effectLst/>
              <a:latin typeface="+mn-lt"/>
              <a:ea typeface="+mn-ea"/>
              <a:cs typeface="+mn-cs"/>
            </a:rPr>
            <a:t>令和</a:t>
          </a:r>
          <a:r>
            <a:rPr lang="en-US" altLang="ja-JP" sz="1300">
              <a:solidFill>
                <a:schemeClr val="dk1"/>
              </a:solidFill>
              <a:effectLst/>
              <a:latin typeface="+mn-lt"/>
              <a:ea typeface="+mn-ea"/>
              <a:cs typeface="+mn-cs"/>
            </a:rPr>
            <a:t>5</a:t>
          </a:r>
          <a:r>
            <a:rPr lang="ja-JP" altLang="ja-JP" sz="1300">
              <a:solidFill>
                <a:schemeClr val="dk1"/>
              </a:solidFill>
              <a:effectLst/>
              <a:latin typeface="+mn-lt"/>
              <a:ea typeface="+mn-ea"/>
              <a:cs typeface="+mn-cs"/>
            </a:rPr>
            <a:t>年度に臨時財政対策債償還基金費分として積み立てた金額は、令和</a:t>
          </a:r>
          <a:r>
            <a:rPr lang="en-US" altLang="ja-JP" sz="1300">
              <a:solidFill>
                <a:schemeClr val="dk1"/>
              </a:solidFill>
              <a:effectLst/>
              <a:latin typeface="+mn-lt"/>
              <a:ea typeface="+mn-ea"/>
              <a:cs typeface="+mn-cs"/>
            </a:rPr>
            <a:t>6</a:t>
          </a:r>
          <a:r>
            <a:rPr lang="ja-JP" altLang="ja-JP" sz="1300">
              <a:solidFill>
                <a:schemeClr val="dk1"/>
              </a:solidFill>
              <a:effectLst/>
              <a:latin typeface="+mn-lt"/>
              <a:ea typeface="+mn-ea"/>
              <a:cs typeface="+mn-cs"/>
            </a:rPr>
            <a:t>年度及び令和</a:t>
          </a:r>
          <a:r>
            <a:rPr lang="en-US" altLang="ja-JP" sz="1300">
              <a:solidFill>
                <a:schemeClr val="dk1"/>
              </a:solidFill>
              <a:effectLst/>
              <a:latin typeface="+mn-lt"/>
              <a:ea typeface="+mn-ea"/>
              <a:cs typeface="+mn-cs"/>
            </a:rPr>
            <a:t>7</a:t>
          </a:r>
          <a:r>
            <a:rPr lang="ja-JP" altLang="ja-JP" sz="1300">
              <a:solidFill>
                <a:schemeClr val="dk1"/>
              </a:solidFill>
              <a:effectLst/>
              <a:latin typeface="+mn-lt"/>
              <a:ea typeface="+mn-ea"/>
              <a:cs typeface="+mn-cs"/>
            </a:rPr>
            <a:t>年度普通交付税から当該金額の</a:t>
          </a:r>
          <a:r>
            <a:rPr lang="en-US" altLang="ja-JP" sz="1300">
              <a:solidFill>
                <a:schemeClr val="dk1"/>
              </a:solidFill>
              <a:effectLst/>
              <a:latin typeface="+mn-lt"/>
              <a:ea typeface="+mn-ea"/>
              <a:cs typeface="+mn-cs"/>
            </a:rPr>
            <a:t>1/2</a:t>
          </a:r>
          <a:r>
            <a:rPr lang="ja-JP" altLang="ja-JP" sz="1300">
              <a:solidFill>
                <a:schemeClr val="dk1"/>
              </a:solidFill>
              <a:effectLst/>
              <a:latin typeface="+mn-lt"/>
              <a:ea typeface="+mn-ea"/>
              <a:cs typeface="+mn-cs"/>
            </a:rPr>
            <a:t>相当額が控除されるため、控除額相当額は各年度で基金繰入を行い補填</a:t>
          </a:r>
          <a:r>
            <a:rPr lang="ja-JP" altLang="en-US" sz="1300">
              <a:solidFill>
                <a:schemeClr val="dk1"/>
              </a:solidFill>
              <a:effectLst/>
              <a:latin typeface="+mn-lt"/>
              <a:ea typeface="+mn-ea"/>
              <a:cs typeface="+mn-cs"/>
            </a:rPr>
            <a:t>予定</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令和</a:t>
          </a:r>
          <a:r>
            <a:rPr lang="en-US" altLang="ja-JP" sz="1300">
              <a:solidFill>
                <a:schemeClr val="dk1"/>
              </a:solidFill>
              <a:effectLst/>
              <a:latin typeface="+mn-lt"/>
              <a:ea typeface="+mn-ea"/>
              <a:cs typeface="+mn-cs"/>
            </a:rPr>
            <a:t>6</a:t>
          </a:r>
          <a:r>
            <a:rPr lang="ja-JP" altLang="en-US" sz="1300">
              <a:solidFill>
                <a:schemeClr val="dk1"/>
              </a:solidFill>
              <a:effectLst/>
              <a:latin typeface="+mn-lt"/>
              <a:ea typeface="+mn-ea"/>
              <a:cs typeface="+mn-cs"/>
            </a:rPr>
            <a:t>年度に積み立てたものについても同様。</a:t>
          </a:r>
          <a:endParaRPr lang="ja-JP" altLang="ja-JP" sz="13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14,786
14,633
189.74
12,431,044
11,976,881
277,185
6,957,131
7,380,297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前年度比</a:t>
          </a:r>
          <a:r>
            <a:rPr kumimoji="1" lang="ja-JP" altLang="en-US" sz="1000" b="0" i="0" baseline="0">
              <a:solidFill>
                <a:schemeClr val="dk1"/>
              </a:solidFill>
              <a:effectLst/>
              <a:latin typeface="+mn-lt"/>
              <a:ea typeface="+mn-ea"/>
              <a:cs typeface="+mn-cs"/>
            </a:rPr>
            <a:t>で</a:t>
          </a:r>
          <a:r>
            <a:rPr kumimoji="1" lang="en-US" altLang="ja-JP" sz="1000" b="0" i="0" baseline="0">
              <a:solidFill>
                <a:schemeClr val="dk1"/>
              </a:solidFill>
              <a:effectLst/>
              <a:latin typeface="+mn-lt"/>
              <a:ea typeface="+mn-ea"/>
              <a:cs typeface="+mn-cs"/>
            </a:rPr>
            <a:t>0.01</a:t>
          </a:r>
          <a:r>
            <a:rPr kumimoji="1" lang="ja-JP" altLang="en-US" sz="1000" b="0" i="0" baseline="0">
              <a:solidFill>
                <a:schemeClr val="dk1"/>
              </a:solidFill>
              <a:effectLst/>
              <a:latin typeface="+mn-lt"/>
              <a:ea typeface="+mn-ea"/>
              <a:cs typeface="+mn-cs"/>
            </a:rPr>
            <a:t>高くなった</a:t>
          </a:r>
          <a:r>
            <a:rPr kumimoji="1" lang="ja-JP" altLang="ja-JP" sz="1000" b="0" i="0" baseline="0">
              <a:solidFill>
                <a:schemeClr val="dk1"/>
              </a:solidFill>
              <a:effectLst/>
              <a:latin typeface="+mn-lt"/>
              <a:ea typeface="+mn-ea"/>
              <a:cs typeface="+mn-cs"/>
            </a:rPr>
            <a:t>が、類似団体内平均比で</a:t>
          </a:r>
          <a:r>
            <a:rPr kumimoji="1" lang="en-US" altLang="ja-JP" sz="1000" b="0" i="0" baseline="0">
              <a:solidFill>
                <a:schemeClr val="dk1"/>
              </a:solidFill>
              <a:effectLst/>
              <a:latin typeface="+mn-lt"/>
              <a:ea typeface="+mn-ea"/>
              <a:cs typeface="+mn-cs"/>
            </a:rPr>
            <a:t>0.06</a:t>
          </a:r>
          <a:r>
            <a:rPr kumimoji="1" lang="ja-JP" altLang="ja-JP" sz="1000" b="0" i="0" baseline="0">
              <a:solidFill>
                <a:schemeClr val="dk1"/>
              </a:solidFill>
              <a:effectLst/>
              <a:latin typeface="+mn-lt"/>
              <a:ea typeface="+mn-ea"/>
              <a:cs typeface="+mn-cs"/>
            </a:rPr>
            <a:t>、鳥取県平均比で</a:t>
          </a:r>
          <a:r>
            <a:rPr kumimoji="1" lang="en-US" altLang="ja-JP" sz="1000" b="0" i="0" baseline="0">
              <a:solidFill>
                <a:schemeClr val="dk1"/>
              </a:solidFill>
              <a:effectLst/>
              <a:latin typeface="+mn-lt"/>
              <a:ea typeface="+mn-ea"/>
              <a:cs typeface="+mn-cs"/>
            </a:rPr>
            <a:t>0.04</a:t>
          </a:r>
          <a:r>
            <a:rPr kumimoji="1" lang="ja-JP" altLang="ja-JP" sz="1000" b="0" i="0" baseline="0">
              <a:solidFill>
                <a:schemeClr val="dk1"/>
              </a:solidFill>
              <a:effectLst/>
              <a:latin typeface="+mn-lt"/>
              <a:ea typeface="+mn-ea"/>
              <a:cs typeface="+mn-cs"/>
            </a:rPr>
            <a:t>下回っている。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年度の基準財政収入額、基準財政需要額とも</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前年度よりも増とな</a:t>
          </a:r>
          <a:r>
            <a:rPr kumimoji="1" lang="ja-JP" altLang="en-US" sz="1000">
              <a:solidFill>
                <a:schemeClr val="dk1"/>
              </a:solidFill>
              <a:effectLst/>
              <a:latin typeface="+mn-lt"/>
              <a:ea typeface="+mn-ea"/>
              <a:cs typeface="+mn-cs"/>
            </a:rPr>
            <a:t>ったが、単年度数値では</a:t>
          </a:r>
          <a:r>
            <a:rPr kumimoji="1" lang="en-US" altLang="ja-JP" sz="1000">
              <a:solidFill>
                <a:schemeClr val="dk1"/>
              </a:solidFill>
              <a:effectLst/>
              <a:latin typeface="+mn-lt"/>
              <a:ea typeface="+mn-ea"/>
              <a:cs typeface="+mn-cs"/>
            </a:rPr>
            <a:t>0.002</a:t>
          </a:r>
          <a:r>
            <a:rPr kumimoji="1" lang="ja-JP" altLang="en-US" sz="1000">
              <a:solidFill>
                <a:schemeClr val="dk1"/>
              </a:solidFill>
              <a:effectLst/>
              <a:latin typeface="+mn-lt"/>
              <a:ea typeface="+mn-ea"/>
              <a:cs typeface="+mn-cs"/>
            </a:rPr>
            <a:t>低下している。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町税を中心とした基準財政収入額が伸び悩んでいること</a:t>
          </a:r>
          <a:r>
            <a:rPr kumimoji="1" lang="ja-JP" altLang="en-US" sz="1000" b="0" i="0" baseline="0">
              <a:solidFill>
                <a:schemeClr val="dk1"/>
              </a:solidFill>
              <a:effectLst/>
              <a:latin typeface="+mn-lt"/>
              <a:ea typeface="+mn-ea"/>
              <a:cs typeface="+mn-cs"/>
            </a:rPr>
            <a:t>などが</a:t>
          </a:r>
          <a:r>
            <a:rPr kumimoji="1" lang="ja-JP" altLang="ja-JP" sz="1000" b="0" i="0" baseline="0">
              <a:solidFill>
                <a:schemeClr val="dk1"/>
              </a:solidFill>
              <a:effectLst/>
              <a:latin typeface="+mn-lt"/>
              <a:ea typeface="+mn-ea"/>
              <a:cs typeface="+mn-cs"/>
            </a:rPr>
            <a:t>主な要因となっている。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今後も</a:t>
          </a:r>
          <a:r>
            <a:rPr kumimoji="1" lang="ja-JP" altLang="ja-JP" sz="1000" b="0" i="0" baseline="0">
              <a:solidFill>
                <a:schemeClr val="dk1"/>
              </a:solidFill>
              <a:effectLst/>
              <a:latin typeface="+mn-lt"/>
              <a:ea typeface="+mn-ea"/>
              <a:cs typeface="+mn-cs"/>
            </a:rPr>
            <a:t>税収等の自主財源の確保や事業の統廃合などの行財政改革を進め、財政の健全化を図っていくことが必要である。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710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46990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46990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167640</xdr:rowOff>
    </xdr:from>
    <xdr:to>
      <xdr:col>11</xdr:col>
      <xdr:colOff>82550</xdr:colOff>
      <xdr:row>43</xdr:row>
      <xdr:rowOff>97790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％、類似団体比で</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分母となる経常一般財源総額については、</a:t>
          </a:r>
          <a:r>
            <a:rPr kumimoji="1" lang="ja-JP" altLang="en-US" sz="1100" b="0" i="0" baseline="0">
              <a:solidFill>
                <a:schemeClr val="dk1"/>
              </a:solidFill>
              <a:effectLst/>
              <a:latin typeface="+mn-lt"/>
              <a:ea typeface="+mn-ea"/>
              <a:cs typeface="+mn-cs"/>
            </a:rPr>
            <a:t>地方交付税や地方特例交付金、地方消費税交付金の増などにより</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8,253</a:t>
          </a:r>
          <a:r>
            <a:rPr kumimoji="1" lang="ja-JP" altLang="ja-JP" sz="1100" b="0" i="0" baseline="0">
              <a:solidFill>
                <a:schemeClr val="dk1"/>
              </a:solidFill>
              <a:effectLst/>
              <a:latin typeface="+mn-lt"/>
              <a:ea typeface="+mn-ea"/>
              <a:cs typeface="+mn-cs"/>
            </a:rPr>
            <a:t>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分子となる経常経費充当一般財源等については、人件費や扶助費、</a:t>
          </a:r>
          <a:r>
            <a:rPr kumimoji="1" lang="ja-JP" altLang="en-US" sz="1100" b="0" i="0" baseline="0">
              <a:solidFill>
                <a:schemeClr val="dk1"/>
              </a:solidFill>
              <a:effectLst/>
              <a:latin typeface="+mn-lt"/>
              <a:ea typeface="+mn-ea"/>
              <a:cs typeface="+mn-cs"/>
            </a:rPr>
            <a:t>物件費</a:t>
          </a:r>
          <a:r>
            <a:rPr kumimoji="1" lang="ja-JP" altLang="ja-JP" sz="1100" b="0" i="0" baseline="0">
              <a:solidFill>
                <a:schemeClr val="dk1"/>
              </a:solidFill>
              <a:effectLst/>
              <a:latin typeface="+mn-lt"/>
              <a:ea typeface="+mn-ea"/>
              <a:cs typeface="+mn-cs"/>
            </a:rPr>
            <a:t>等に係る一般財源の増などが影響し、前年度比</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2,783</a:t>
          </a:r>
          <a:r>
            <a:rPr kumimoji="1" lang="ja-JP" altLang="ja-JP" sz="1100" b="0" i="0" baseline="0">
              <a:solidFill>
                <a:schemeClr val="dk1"/>
              </a:solidFill>
              <a:effectLst/>
              <a:latin typeface="+mn-lt"/>
              <a:ea typeface="+mn-ea"/>
              <a:cs typeface="+mn-cs"/>
            </a:rPr>
            <a:t>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引き続き業務の見直しや公共施設の在り方の見直し等を行い、計画的な経常経費の削減に努める。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97972</xdr:rowOff>
    </xdr:from>
    <xdr:to>
      <xdr:col>23</xdr:col>
      <xdr:colOff>133350</xdr:colOff>
      <xdr:row>66</xdr:row>
      <xdr:rowOff>88295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70772"/>
          <a:ext cx="8382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29028</xdr:rowOff>
    </xdr:from>
    <xdr:to>
      <xdr:col>19</xdr:col>
      <xdr:colOff>133350</xdr:colOff>
      <xdr:row>64</xdr:row>
      <xdr:rowOff>97972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0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64</xdr:row>
      <xdr:rowOff>29028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1343"/>
          <a:ext cx="8890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94343</xdr:rowOff>
    </xdr:from>
    <xdr:to>
      <xdr:col>11</xdr:col>
      <xdr:colOff>31750</xdr:colOff>
      <xdr:row>63</xdr:row>
      <xdr:rowOff>97065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1343"/>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76701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37495</xdr:rowOff>
    </xdr:from>
    <xdr:to>
      <xdr:col>23</xdr:col>
      <xdr:colOff>184150</xdr:colOff>
      <xdr:row>66</xdr:row>
      <xdr:rowOff>139095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5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9572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2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149678</xdr:rowOff>
    </xdr:from>
    <xdr:to>
      <xdr:col>15</xdr:col>
      <xdr:colOff>133350</xdr:colOff>
      <xdr:row>64</xdr:row>
      <xdr:rowOff>79828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64605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3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43543</xdr:rowOff>
    </xdr:from>
    <xdr:to>
      <xdr:col>11</xdr:col>
      <xdr:colOff>82550</xdr:colOff>
      <xdr:row>60</xdr:row>
      <xdr:rowOff>145143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129920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46265</xdr:rowOff>
    </xdr:from>
    <xdr:to>
      <xdr:col>7</xdr:col>
      <xdr:colOff>31750</xdr:colOff>
      <xdr:row>63</xdr:row>
      <xdr:rowOff>147865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132642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43,934</a:t>
          </a:r>
          <a:r>
            <a:rPr kumimoji="1" lang="ja-JP" altLang="ja-JP" sz="1100" b="0" i="0" baseline="0">
              <a:solidFill>
                <a:schemeClr val="dk1"/>
              </a:solidFill>
              <a:effectLst/>
              <a:latin typeface="+mn-lt"/>
              <a:ea typeface="+mn-ea"/>
              <a:cs typeface="+mn-cs"/>
            </a:rPr>
            <a:t>円、類似団体比で</a:t>
          </a:r>
          <a:r>
            <a:rPr kumimoji="1" lang="en-US" altLang="ja-JP" sz="1100" b="0" i="0" baseline="0">
              <a:solidFill>
                <a:schemeClr val="dk1"/>
              </a:solidFill>
              <a:effectLst/>
              <a:latin typeface="+mn-lt"/>
              <a:ea typeface="+mn-ea"/>
              <a:cs typeface="+mn-cs"/>
            </a:rPr>
            <a:t>42,214</a:t>
          </a:r>
          <a:r>
            <a:rPr kumimoji="1" lang="ja-JP" altLang="ja-JP" sz="1100" b="0" i="0" baseline="0">
              <a:solidFill>
                <a:schemeClr val="dk1"/>
              </a:solidFill>
              <a:effectLst/>
              <a:latin typeface="+mn-lt"/>
              <a:ea typeface="+mn-ea"/>
              <a:cs typeface="+mn-cs"/>
            </a:rPr>
            <a:t>円、鳥取県平均比で</a:t>
          </a:r>
          <a:r>
            <a:rPr kumimoji="1" lang="en-US" altLang="ja-JP" sz="1100" b="0" i="0" baseline="0">
              <a:solidFill>
                <a:schemeClr val="dk1"/>
              </a:solidFill>
              <a:effectLst/>
              <a:latin typeface="+mn-lt"/>
              <a:ea typeface="+mn-ea"/>
              <a:cs typeface="+mn-cs"/>
            </a:rPr>
            <a:t>146,204</a:t>
          </a:r>
          <a:r>
            <a:rPr kumimoji="1" lang="ja-JP" altLang="ja-JP" sz="1100" b="0" i="0" baseline="0">
              <a:solidFill>
                <a:schemeClr val="dk1"/>
              </a:solidFill>
              <a:effectLst/>
              <a:latin typeface="+mn-lt"/>
              <a:ea typeface="+mn-ea"/>
              <a:cs typeface="+mn-cs"/>
            </a:rPr>
            <a:t>円高くなっている。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年度以降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型コロナウイルス感染症対策経費や物価高騰の影響により高い数値となっており、人事院勧告等に伴う人件費の高騰も影響が大きい。また類似団体、鳥取県平均と比較しても依然として高い数値となっているため、事務の効率化、経費の削減に努め、指数の改善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21211</xdr:rowOff>
    </xdr:from>
    <xdr:to>
      <xdr:col>23</xdr:col>
      <xdr:colOff>133350</xdr:colOff>
      <xdr:row>86</xdr:row>
      <xdr:rowOff>114793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94461"/>
          <a:ext cx="838200" cy="26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168764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99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21211</xdr:rowOff>
    </xdr:from>
    <xdr:to>
      <xdr:col>19</xdr:col>
      <xdr:colOff>133350</xdr:colOff>
      <xdr:row>85</xdr:row>
      <xdr:rowOff>90132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94461"/>
          <a:ext cx="889000" cy="6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93361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5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60055</xdr:rowOff>
    </xdr:from>
    <xdr:to>
      <xdr:col>15</xdr:col>
      <xdr:colOff>82550</xdr:colOff>
      <xdr:row>85</xdr:row>
      <xdr:rowOff>90132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61855"/>
          <a:ext cx="889000" cy="20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60055</xdr:rowOff>
    </xdr:from>
    <xdr:to>
      <xdr:col>11</xdr:col>
      <xdr:colOff>31750</xdr:colOff>
      <xdr:row>84</xdr:row>
      <xdr:rowOff>113564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461855"/>
          <a:ext cx="889000" cy="5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51109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110362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63993</xdr:rowOff>
    </xdr:from>
    <xdr:to>
      <xdr:col>23</xdr:col>
      <xdr:colOff>184150</xdr:colOff>
      <xdr:row>86</xdr:row>
      <xdr:rowOff>165593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36070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80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141861</xdr:rowOff>
    </xdr:from>
    <xdr:to>
      <xdr:col>19</xdr:col>
      <xdr:colOff>184150</xdr:colOff>
      <xdr:row>85</xdr:row>
      <xdr:rowOff>72011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56788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39332</xdr:rowOff>
    </xdr:from>
    <xdr:to>
      <xdr:col>15</xdr:col>
      <xdr:colOff>133350</xdr:colOff>
      <xdr:row>85</xdr:row>
      <xdr:rowOff>140932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1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125709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9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9255</xdr:rowOff>
    </xdr:from>
    <xdr:to>
      <xdr:col>11</xdr:col>
      <xdr:colOff>82550</xdr:colOff>
      <xdr:row>84</xdr:row>
      <xdr:rowOff>110855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1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95632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9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62764</xdr:rowOff>
    </xdr:from>
    <xdr:to>
      <xdr:col>7</xdr:col>
      <xdr:colOff>31750</xdr:colOff>
      <xdr:row>84</xdr:row>
      <xdr:rowOff>164364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149141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5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ポイント高くなり、類似団体内平均比で</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ポイント、全国町村平均を</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職務により給料表の級が固定されているため、大多数の職員が4級以下に格付けされていることがラスパイレス指数が低い主な要因である。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近隣市町村や類似団体の水準を参考にしつつ、適正な給与水準に取り組むよう努める。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87630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1224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82</xdr:row>
      <xdr:rowOff>63500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0017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83</xdr:row>
      <xdr:rowOff>12700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0017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36830</xdr:rowOff>
    </xdr:from>
    <xdr:to>
      <xdr:col>81</xdr:col>
      <xdr:colOff>95250</xdr:colOff>
      <xdr:row>82</xdr:row>
      <xdr:rowOff>138430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53357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類似団体平均比で</a:t>
          </a:r>
          <a:r>
            <a:rPr kumimoji="1" lang="en-US" altLang="ja-JP" sz="1100" b="0" i="0" baseline="0">
              <a:solidFill>
                <a:schemeClr val="dk1"/>
              </a:solidFill>
              <a:effectLst/>
              <a:latin typeface="+mn-lt"/>
              <a:ea typeface="+mn-ea"/>
              <a:cs typeface="+mn-cs"/>
            </a:rPr>
            <a:t>0.25</a:t>
          </a:r>
          <a:r>
            <a:rPr kumimoji="1" lang="ja-JP" altLang="ja-JP" sz="1100" b="0" i="0" baseline="0">
              <a:solidFill>
                <a:schemeClr val="dk1"/>
              </a:solidFill>
              <a:effectLst/>
              <a:latin typeface="+mn-lt"/>
              <a:ea typeface="+mn-ea"/>
              <a:cs typeface="+mn-cs"/>
            </a:rPr>
            <a:t>人下回ったが、鳥取県平均比で</a:t>
          </a:r>
          <a:r>
            <a:rPr kumimoji="1" lang="en-US" altLang="ja-JP" sz="1100" b="0" i="0" baseline="0">
              <a:solidFill>
                <a:schemeClr val="dk1"/>
              </a:solidFill>
              <a:effectLst/>
              <a:latin typeface="+mn-lt"/>
              <a:ea typeface="+mn-ea"/>
              <a:cs typeface="+mn-cs"/>
            </a:rPr>
            <a:t>4.51</a:t>
          </a:r>
          <a:r>
            <a:rPr kumimoji="1" lang="ja-JP" altLang="ja-JP" sz="1100" b="0" i="0" baseline="0">
              <a:solidFill>
                <a:schemeClr val="dk1"/>
              </a:solidFill>
              <a:effectLst/>
              <a:latin typeface="+mn-lt"/>
              <a:ea typeface="+mn-ea"/>
              <a:cs typeface="+mn-cs"/>
            </a:rPr>
            <a:t>人上回っている。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町内に公立保育所が5箇所あり、他団体に比べて保育士の人数が多いことが影響している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また、機構改革により課を増やしたり他団体へ職員を派遣していることも影響している。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今後も近隣市町村や、類似団体の水準を参考にしつつ、機構改革や事業の見直しなどを積極的に実施するなど、適正な職員数を目指す。</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163376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62285"/>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127743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757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61685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62285"/>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95539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2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159022</xdr:rowOff>
    </xdr:from>
    <xdr:to>
      <xdr:col>72</xdr:col>
      <xdr:colOff>203200</xdr:colOff>
      <xdr:row>62</xdr:row>
      <xdr:rowOff>61685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17472"/>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48549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3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119380</xdr:rowOff>
    </xdr:from>
    <xdr:to>
      <xdr:col>68</xdr:col>
      <xdr:colOff>152400</xdr:colOff>
      <xdr:row>61</xdr:row>
      <xdr:rowOff>159022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77830"/>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112576</xdr:rowOff>
    </xdr:from>
    <xdr:to>
      <xdr:col>81</xdr:col>
      <xdr:colOff>95250</xdr:colOff>
      <xdr:row>63</xdr:row>
      <xdr:rowOff>42726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129103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8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93362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10885</xdr:rowOff>
    </xdr:from>
    <xdr:to>
      <xdr:col>73</xdr:col>
      <xdr:colOff>44450</xdr:colOff>
      <xdr:row>62</xdr:row>
      <xdr:rowOff>112485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97262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108222</xdr:rowOff>
    </xdr:from>
    <xdr:to>
      <xdr:col>68</xdr:col>
      <xdr:colOff>203200</xdr:colOff>
      <xdr:row>62</xdr:row>
      <xdr:rowOff>38372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23149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68580</xdr:rowOff>
    </xdr:from>
    <xdr:to>
      <xdr:col>64</xdr:col>
      <xdr:colOff>152400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前年度比で</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低くなったが</a:t>
          </a:r>
          <a:r>
            <a:rPr kumimoji="1" lang="ja-JP" altLang="ja-JP" sz="1100" b="0" i="0" baseline="0">
              <a:solidFill>
                <a:schemeClr val="dk1"/>
              </a:solidFill>
              <a:effectLst/>
              <a:latin typeface="+mn-lt"/>
              <a:ea typeface="+mn-ea"/>
              <a:cs typeface="+mn-cs"/>
            </a:rPr>
            <a:t>、類似団体比で</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％、鳥取県平均比で</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普通交付税の</a:t>
          </a:r>
          <a:r>
            <a:rPr kumimoji="1" lang="ja-JP" altLang="en-US" sz="1100" b="0" i="0" baseline="0">
              <a:solidFill>
                <a:schemeClr val="dk1"/>
              </a:solidFill>
              <a:effectLst/>
              <a:latin typeface="+mn-lt"/>
              <a:ea typeface="+mn-ea"/>
              <a:cs typeface="+mn-cs"/>
            </a:rPr>
            <a:t>増や元利償還金の減が比率減少の主な要因となっている。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交付税措置率の高い地方債の借入れを行うとともに、単年度の借入額を元利償還金以下に抑えるなど、地方債残高の抑制に引き続き努めていく。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62795</xdr:rowOff>
    </xdr:from>
    <xdr:to>
      <xdr:col>81</xdr:col>
      <xdr:colOff>44450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922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116417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103011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103011</xdr:rowOff>
    </xdr:from>
    <xdr:to>
      <xdr:col>68</xdr:col>
      <xdr:colOff>152400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324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155522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52211</xdr:rowOff>
    </xdr:from>
    <xdr:to>
      <xdr:col>68</xdr:col>
      <xdr:colOff>203200</xdr:colOff>
      <xdr:row>41</xdr:row>
      <xdr:rowOff>153811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将来負担額については、地方債残高が順調に減少してきていることから、前年度に引き続き</a:t>
          </a:r>
          <a:r>
            <a:rPr kumimoji="1" lang="ja-JP" altLang="en-US" sz="1000" b="0" i="0" baseline="0">
              <a:solidFill>
                <a:schemeClr val="dk1"/>
              </a:solidFill>
              <a:effectLst/>
              <a:latin typeface="+mn-lt"/>
              <a:ea typeface="+mn-ea"/>
              <a:cs typeface="+mn-cs"/>
            </a:rPr>
            <a:t>０</a:t>
          </a:r>
          <a:r>
            <a:rPr kumimoji="1" lang="ja-JP" altLang="ja-JP" sz="1000" b="0" i="0" baseline="0">
              <a:solidFill>
                <a:schemeClr val="dk1"/>
              </a:solidFill>
              <a:effectLst/>
              <a:latin typeface="+mn-lt"/>
              <a:ea typeface="+mn-ea"/>
              <a:cs typeface="+mn-cs"/>
            </a:rPr>
            <a:t>を維持している。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一方、充当可能基金については、今後物価高騰による物件費や維持管理費等の増に対応するための財政調整基金等の取り崩しにより、減少していくことが想定される。</a:t>
          </a:r>
          <a:endParaRPr kumimoji="1" lang="en-US" altLang="ja-JP" sz="1000" b="0" i="0" baseline="0">
            <a:solidFill>
              <a:schemeClr val="dk1"/>
            </a:solidFill>
            <a:effectLst/>
            <a:latin typeface="+mn-lt"/>
            <a:ea typeface="+mn-ea"/>
            <a:cs typeface="+mn-cs"/>
          </a:endParaRPr>
        </a:p>
        <a:p>
          <a:pPr eaLnBrk="1" fontAlgn="auto" latinLnBrk="0" hangingPunct="1"/>
          <a:r>
            <a:rPr kumimoji="1" lang="ja-JP" altLang="en-US" sz="1000" b="0" i="0" baseline="0">
              <a:solidFill>
                <a:schemeClr val="dk1"/>
              </a:solidFill>
              <a:effectLst/>
              <a:latin typeface="+mn-lt"/>
              <a:ea typeface="+mn-ea"/>
              <a:cs typeface="+mn-cs"/>
            </a:rPr>
            <a:t>　また、大山町定住促進子育て住宅整備事業の債務負担行為の設定により、算定に用いる債務負担行為額に基づく支出予定額が対前年度比で</a:t>
          </a:r>
          <a:r>
            <a:rPr kumimoji="1" lang="en-US" altLang="ja-JP" sz="1000" b="0" i="0" baseline="0">
              <a:solidFill>
                <a:schemeClr val="dk1"/>
              </a:solidFill>
              <a:effectLst/>
              <a:latin typeface="+mn-lt"/>
              <a:ea typeface="+mn-ea"/>
              <a:cs typeface="+mn-cs"/>
            </a:rPr>
            <a:t>16</a:t>
          </a:r>
          <a:r>
            <a:rPr kumimoji="1" lang="ja-JP" altLang="en-US" sz="1000" b="0" i="0" baseline="0">
              <a:solidFill>
                <a:schemeClr val="dk1"/>
              </a:solidFill>
              <a:effectLst/>
              <a:latin typeface="+mn-lt"/>
              <a:ea typeface="+mn-ea"/>
              <a:cs typeface="+mn-cs"/>
            </a:rPr>
            <a:t>憶</a:t>
          </a:r>
          <a:r>
            <a:rPr kumimoji="1" lang="en-US" altLang="ja-JP" sz="1000" b="0" i="0" baseline="0">
              <a:solidFill>
                <a:schemeClr val="dk1"/>
              </a:solidFill>
              <a:effectLst/>
              <a:latin typeface="+mn-lt"/>
              <a:ea typeface="+mn-ea"/>
              <a:cs typeface="+mn-cs"/>
            </a:rPr>
            <a:t>9,271</a:t>
          </a:r>
          <a:r>
            <a:rPr kumimoji="1" lang="ja-JP" altLang="en-US" sz="1000" b="0" i="0" baseline="0">
              <a:solidFill>
                <a:schemeClr val="dk1"/>
              </a:solidFill>
              <a:effectLst/>
              <a:latin typeface="+mn-lt"/>
              <a:ea typeface="+mn-ea"/>
              <a:cs typeface="+mn-cs"/>
            </a:rPr>
            <a:t>万円の増となった。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en-US" sz="1000" b="0" i="0" baseline="0">
              <a:solidFill>
                <a:schemeClr val="dk1"/>
              </a:solidFill>
              <a:effectLst/>
              <a:latin typeface="+mn-lt"/>
              <a:ea typeface="+mn-ea"/>
              <a:cs typeface="+mn-cs"/>
            </a:rPr>
            <a:t>将来負担額については０を維持</a:t>
          </a:r>
          <a:r>
            <a:rPr kumimoji="1" lang="ja-JP" altLang="ja-JP" sz="1000" b="0" i="0" baseline="0">
              <a:solidFill>
                <a:schemeClr val="dk1"/>
              </a:solidFill>
              <a:effectLst/>
              <a:latin typeface="+mn-lt"/>
              <a:ea typeface="+mn-ea"/>
              <a:cs typeface="+mn-cs"/>
            </a:rPr>
            <a:t>しているものの、老朽化施設の統廃合や事業の見直しなど、将来を見据えた財政運営に引き続き努めていく必要がある。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14,786
14,633
189.74
12,431,044
11,976,881
277,185
6,957,131
7,380,297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前年度比で</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a:t>
          </a:r>
          <a:r>
            <a:rPr lang="ja-JP"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類似団体平均比で</a:t>
          </a:r>
          <a:r>
            <a:rPr kumimoji="1" lang="en-US" altLang="ja-JP" sz="1000">
              <a:solidFill>
                <a:schemeClr val="dk1"/>
              </a:solidFill>
              <a:effectLst/>
              <a:latin typeface="+mn-lt"/>
              <a:ea typeface="+mn-ea"/>
              <a:cs typeface="+mn-cs"/>
            </a:rPr>
            <a:t>5.3</a:t>
          </a:r>
          <a:r>
            <a:rPr kumimoji="1" lang="ja-JP" altLang="ja-JP" sz="1000">
              <a:solidFill>
                <a:schemeClr val="dk1"/>
              </a:solidFill>
              <a:effectLst/>
              <a:latin typeface="+mn-lt"/>
              <a:ea typeface="+mn-ea"/>
              <a:cs typeface="+mn-cs"/>
            </a:rPr>
            <a:t>％、鳥取県平均比で</a:t>
          </a:r>
          <a:r>
            <a:rPr kumimoji="1" lang="en-US" altLang="ja-JP" sz="1000">
              <a:solidFill>
                <a:schemeClr val="dk1"/>
              </a:solidFill>
              <a:effectLst/>
              <a:latin typeface="+mn-lt"/>
              <a:ea typeface="+mn-ea"/>
              <a:cs typeface="+mn-cs"/>
            </a:rPr>
            <a:t>6.9</a:t>
          </a:r>
          <a:r>
            <a:rPr kumimoji="1" lang="ja-JP" altLang="ja-JP" sz="1000">
              <a:solidFill>
                <a:schemeClr val="dk1"/>
              </a:solidFill>
              <a:effectLst/>
              <a:latin typeface="+mn-lt"/>
              <a:ea typeface="+mn-ea"/>
              <a:cs typeface="+mn-cs"/>
            </a:rPr>
            <a:t>％高くなっている。</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人事院勧告に伴う給与のベースアップや会計年度任用職員の処遇改善等による影響が大きく、また今後も定年延長などにより人件費は増加が見込まれる。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近隣市町村や、類似団体の水準を参考にしつつ、機構改革や事務事業の見直しなどを積極的に実施するなど、人件費の抑制に努めていく必要がある。</a:t>
          </a:r>
          <a:endParaRPr kumimoji="1" lang="en-US" altLang="ja-JP" sz="1000" baseline="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135164</xdr:rowOff>
    </xdr:from>
    <xdr:to>
      <xdr:col>24</xdr:col>
      <xdr:colOff>25400</xdr:colOff>
      <xdr:row>38</xdr:row>
      <xdr:rowOff>159657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788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122119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2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102507</xdr:rowOff>
    </xdr:from>
    <xdr:to>
      <xdr:col>19</xdr:col>
      <xdr:colOff>187325</xdr:colOff>
      <xdr:row>37</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46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37</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15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15528"/>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108857</xdr:rowOff>
    </xdr:from>
    <xdr:to>
      <xdr:col>24</xdr:col>
      <xdr:colOff>76200</xdr:colOff>
      <xdr:row>39</xdr:row>
      <xdr:rowOff>39007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80934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138084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mn-lt"/>
              <a:ea typeface="+mn-ea"/>
              <a:cs typeface="+mn-cs"/>
            </a:rPr>
            <a:t>　前年度比で</a:t>
          </a:r>
          <a:r>
            <a:rPr kumimoji="1" lang="en-US" altLang="ja-JP" sz="1000" baseline="0">
              <a:solidFill>
                <a:schemeClr val="dk1"/>
              </a:solidFill>
              <a:effectLst/>
              <a:latin typeface="+mn-lt"/>
              <a:ea typeface="+mn-ea"/>
              <a:cs typeface="+mn-cs"/>
            </a:rPr>
            <a:t>0.2</a:t>
          </a:r>
          <a:r>
            <a:rPr kumimoji="1" lang="ja-JP" altLang="ja-JP" sz="1000">
              <a:solidFill>
                <a:schemeClr val="dk1"/>
              </a:solidFill>
              <a:effectLst/>
              <a:latin typeface="+mn-lt"/>
              <a:ea typeface="+mn-ea"/>
              <a:cs typeface="+mn-cs"/>
            </a:rPr>
            <a:t>％、類似団体平均比で</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％、鳥取県平均比で</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％高くなっている。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近年の物価高騰の影響により、施設の維持管理費などが上昇傾向にある。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事務の効率化、経費削減などに努めていくとともに、公共施設適正管理計画に基づく施設の統廃合などを積極的に進めていく必要がある。</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26307</xdr:rowOff>
    </xdr:from>
    <xdr:to>
      <xdr:col>82</xdr:col>
      <xdr:colOff>107950</xdr:colOff>
      <xdr:row>17</xdr:row>
      <xdr:rowOff>48079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409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26307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19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17</xdr:row>
      <xdr:rowOff>4536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103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67129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797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146957</xdr:rowOff>
    </xdr:from>
    <xdr:to>
      <xdr:col>78</xdr:col>
      <xdr:colOff>120650</xdr:colOff>
      <xdr:row>17</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61884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7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前年度比で</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％高くなったが、類似団体平均比で</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％、鳥取県平均比で</a:t>
          </a:r>
          <a:r>
            <a:rPr kumimoji="1" lang="en-US" altLang="ja-JP" sz="900">
              <a:solidFill>
                <a:schemeClr val="dk1"/>
              </a:solidFill>
              <a:effectLst/>
              <a:latin typeface="+mn-lt"/>
              <a:ea typeface="+mn-ea"/>
              <a:cs typeface="+mn-cs"/>
            </a:rPr>
            <a:t>4.9</a:t>
          </a:r>
          <a:r>
            <a:rPr kumimoji="1" lang="ja-JP" altLang="ja-JP" sz="900">
              <a:solidFill>
                <a:schemeClr val="dk1"/>
              </a:solidFill>
              <a:effectLst/>
              <a:latin typeface="+mn-lt"/>
              <a:ea typeface="+mn-ea"/>
              <a:cs typeface="+mn-cs"/>
            </a:rPr>
            <a:t>％低くなっている。</a:t>
          </a:r>
          <a:endParaRPr lang="ja-JP" altLang="ja-JP" sz="900">
            <a:effectLst/>
          </a:endParaRPr>
        </a:p>
        <a:p>
          <a:r>
            <a:rPr kumimoji="1" lang="ja-JP" altLang="ja-JP" sz="900">
              <a:solidFill>
                <a:schemeClr val="dk1"/>
              </a:solidFill>
              <a:effectLst/>
              <a:latin typeface="+mn-lt"/>
              <a:ea typeface="+mn-ea"/>
              <a:cs typeface="+mn-cs"/>
            </a:rPr>
            <a:t>　物価高騰対策低所得世帯支援事業</a:t>
          </a:r>
          <a:r>
            <a:rPr kumimoji="1" lang="ja-JP" altLang="en-US" sz="900">
              <a:solidFill>
                <a:schemeClr val="dk1"/>
              </a:solidFill>
              <a:effectLst/>
              <a:latin typeface="+mn-lt"/>
              <a:ea typeface="+mn-ea"/>
              <a:cs typeface="+mn-cs"/>
            </a:rPr>
            <a:t>（給付金・定額減税）や制度拡充による児童手当事業の増</a:t>
          </a:r>
          <a:r>
            <a:rPr kumimoji="1" lang="ja-JP" altLang="ja-JP" sz="900">
              <a:solidFill>
                <a:schemeClr val="dk1"/>
              </a:solidFill>
              <a:effectLst/>
              <a:latin typeface="+mn-lt"/>
              <a:ea typeface="+mn-ea"/>
              <a:cs typeface="+mn-cs"/>
            </a:rPr>
            <a:t>な</a:t>
          </a:r>
          <a:r>
            <a:rPr kumimoji="1" lang="ja-JP" altLang="en-US" sz="900">
              <a:solidFill>
                <a:schemeClr val="dk1"/>
              </a:solidFill>
              <a:effectLst/>
              <a:latin typeface="+mn-lt"/>
              <a:ea typeface="+mn-ea"/>
              <a:cs typeface="+mn-cs"/>
            </a:rPr>
            <a:t>ど</a:t>
          </a:r>
          <a:r>
            <a:rPr kumimoji="1" lang="ja-JP" altLang="ja-JP" sz="900">
              <a:solidFill>
                <a:schemeClr val="dk1"/>
              </a:solidFill>
              <a:effectLst/>
              <a:latin typeface="+mn-lt"/>
              <a:ea typeface="+mn-ea"/>
              <a:cs typeface="+mn-cs"/>
            </a:rPr>
            <a:t>が、前年度比増の主な要因</a:t>
          </a:r>
          <a:r>
            <a:rPr kumimoji="1" lang="ja-JP" altLang="en-US" sz="900">
              <a:solidFill>
                <a:schemeClr val="dk1"/>
              </a:solidFill>
              <a:effectLst/>
              <a:latin typeface="+mn-lt"/>
              <a:ea typeface="+mn-ea"/>
              <a:cs typeface="+mn-cs"/>
            </a:rPr>
            <a:t>となっている</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また、</a:t>
          </a:r>
          <a:r>
            <a:rPr kumimoji="1" lang="ja-JP" altLang="ja-JP" sz="900">
              <a:solidFill>
                <a:schemeClr val="dk1"/>
              </a:solidFill>
              <a:effectLst/>
              <a:latin typeface="+mn-lt"/>
              <a:ea typeface="+mn-ea"/>
              <a:cs typeface="+mn-cs"/>
            </a:rPr>
            <a:t>他市町村にある福祉事務所が大山町にはないことが類似団体及び鳥取県平均を大きく下回っている要因となっている。</a:t>
          </a:r>
          <a:endParaRPr lang="ja-JP" altLang="ja-JP" sz="900">
            <a:effectLst/>
          </a:endParaRPr>
        </a:p>
        <a:p>
          <a:r>
            <a:rPr kumimoji="1" lang="ja-JP" altLang="ja-JP" sz="900">
              <a:solidFill>
                <a:schemeClr val="dk1"/>
              </a:solidFill>
              <a:effectLst/>
              <a:latin typeface="+mn-lt"/>
              <a:ea typeface="+mn-ea"/>
              <a:cs typeface="+mn-cs"/>
            </a:rPr>
            <a:t>　今後、高齢者人口の増などによる社会保障経費の増加が見込まれており、事務事業の見直し等をはじめ、経費削減に努めていく必要がある。</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19985"/>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53</xdr:row>
      <xdr:rowOff>167822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29028</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前年度比で</a:t>
          </a:r>
          <a:r>
            <a:rPr kumimoji="1" lang="en-US" altLang="ja-JP" sz="1000" baseline="0">
              <a:solidFill>
                <a:schemeClr val="dk1"/>
              </a:solidFill>
              <a:effectLst/>
              <a:latin typeface="+mn-lt"/>
              <a:ea typeface="+mn-ea"/>
              <a:cs typeface="+mn-cs"/>
            </a:rPr>
            <a:t>7.2</a:t>
          </a:r>
          <a:r>
            <a:rPr kumimoji="1" lang="ja-JP" altLang="ja-JP" sz="1000">
              <a:solidFill>
                <a:schemeClr val="dk1"/>
              </a:solidFill>
              <a:effectLst/>
              <a:latin typeface="+mn-lt"/>
              <a:ea typeface="+mn-ea"/>
              <a:cs typeface="+mn-cs"/>
            </a:rPr>
            <a:t>％、類似団体平均比で</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％、鳥取県平均比で</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低く</a:t>
          </a:r>
          <a:r>
            <a:rPr kumimoji="1" lang="ja-JP" altLang="ja-JP" sz="1000">
              <a:solidFill>
                <a:schemeClr val="dk1"/>
              </a:solidFill>
              <a:effectLst/>
              <a:latin typeface="+mn-lt"/>
              <a:ea typeface="+mn-ea"/>
              <a:cs typeface="+mn-cs"/>
            </a:rPr>
            <a:t>なって</a:t>
          </a:r>
          <a:r>
            <a:rPr kumimoji="1" lang="ja-JP" altLang="en-US" sz="1000">
              <a:solidFill>
                <a:schemeClr val="dk1"/>
              </a:solidFill>
              <a:effectLst/>
              <a:latin typeface="+mn-lt"/>
              <a:ea typeface="+mn-ea"/>
              <a:cs typeface="+mn-cs"/>
            </a:rPr>
            <a:t>いる。</a:t>
          </a:r>
          <a:endParaRPr kumimoji="1" lang="en-US" altLang="ja-JP" sz="1000">
            <a:solidFill>
              <a:schemeClr val="dk1"/>
            </a:solidFill>
            <a:effectLst/>
            <a:latin typeface="+mn-lt"/>
            <a:ea typeface="+mn-ea"/>
            <a:cs typeface="+mn-cs"/>
          </a:endParaRPr>
        </a:p>
        <a:p>
          <a:pPr eaLnBrk="1" fontAlgn="auto" latinLnBrk="0" hangingPunct="1"/>
          <a:r>
            <a:rPr kumimoji="1" lang="ja-JP" altLang="ja-JP" sz="1000">
              <a:solidFill>
                <a:schemeClr val="dk1"/>
              </a:solidFill>
              <a:effectLst/>
              <a:latin typeface="+mn-lt"/>
              <a:ea typeface="+mn-ea"/>
              <a:cs typeface="+mn-cs"/>
            </a:rPr>
            <a:t>　下水道事業会計への繰出金が会計の法適化に伴う性質変更により</a:t>
          </a:r>
          <a:r>
            <a:rPr kumimoji="1" lang="ja-JP" altLang="en-US" sz="1000">
              <a:solidFill>
                <a:schemeClr val="dk1"/>
              </a:solidFill>
              <a:effectLst/>
              <a:latin typeface="+mn-lt"/>
              <a:ea typeface="+mn-ea"/>
              <a:cs typeface="+mn-cs"/>
            </a:rPr>
            <a:t>皆減となったことが、前年度比大幅減の主な要因となっている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上下水道使用料の料金改定や処理施設の統廃合等による繰出金減額に向けた検討が必要。</a:t>
          </a:r>
          <a:r>
            <a:rPr kumimoji="1" lang="ja-JP" altLang="en-US" sz="1000">
              <a:solidFill>
                <a:schemeClr val="dk1"/>
              </a:solidFill>
              <a:effectLst/>
              <a:latin typeface="+mn-lt"/>
              <a:ea typeface="+mn-ea"/>
              <a:cs typeface="+mn-cs"/>
            </a:rPr>
            <a:t>診療所事業や温泉事業などへの繰出しは今後も続いていくが、数値の抜本的な改善には住民合意等が必要となるため、困難が予想される。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44000"/>
          <a:ext cx="0" cy="698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69850</xdr:rowOff>
    </xdr:from>
    <xdr:to>
      <xdr:col>82</xdr:col>
      <xdr:colOff>196850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84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19050</xdr:rowOff>
    </xdr:from>
    <xdr:to>
      <xdr:col>82</xdr:col>
      <xdr:colOff>107950</xdr:colOff>
      <xdr:row>60</xdr:row>
      <xdr:rowOff>76200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448800"/>
          <a:ext cx="8382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124477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76200</xdr:rowOff>
    </xdr:from>
    <xdr:to>
      <xdr:col>78</xdr:col>
      <xdr:colOff>69850</xdr:colOff>
      <xdr:row>60</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363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60</xdr:row>
      <xdr:rowOff>139700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48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60</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48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0</xdr:rowOff>
    </xdr:from>
    <xdr:to>
      <xdr:col>69</xdr:col>
      <xdr:colOff>142875</xdr:colOff>
      <xdr:row>56</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139700</xdr:rowOff>
    </xdr:from>
    <xdr:to>
      <xdr:col>82</xdr:col>
      <xdr:colOff>158750</xdr:colOff>
      <xdr:row>55</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156227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25400</xdr:rowOff>
    </xdr:from>
    <xdr:to>
      <xdr:col>78</xdr:col>
      <xdr:colOff>120650</xdr:colOff>
      <xdr:row>60</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111777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88900</xdr:rowOff>
    </xdr:from>
    <xdr:to>
      <xdr:col>74</xdr:col>
      <xdr:colOff>31750</xdr:colOff>
      <xdr:row>61</xdr:row>
      <xdr:rowOff>19050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前年度比で</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高くなったが</a:t>
          </a:r>
          <a:r>
            <a:rPr kumimoji="1" lang="ja-JP" altLang="ja-JP" sz="1100">
              <a:solidFill>
                <a:schemeClr val="dk1"/>
              </a:solidFill>
              <a:effectLst/>
              <a:latin typeface="+mn-lt"/>
              <a:ea typeface="+mn-ea"/>
              <a:cs typeface="+mn-cs"/>
            </a:rPr>
            <a:t>、類似団体平均比で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、鳥取県平均比で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下水道事業会計への繰出金が会計の法適化に伴う性質変更により皆増となったことが、前年度比大幅増の主な要因となっている。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補助金の必要性等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再確認</a:t>
          </a:r>
          <a:r>
            <a:rPr kumimoji="1" lang="ja-JP" altLang="en-US" sz="1100">
              <a:solidFill>
                <a:schemeClr val="dk1"/>
              </a:solidFill>
              <a:effectLst/>
              <a:latin typeface="+mn-lt"/>
              <a:ea typeface="+mn-ea"/>
              <a:cs typeface="+mn-cs"/>
            </a:rPr>
            <a:t>を実施し</a:t>
          </a:r>
          <a:r>
            <a:rPr kumimoji="1" lang="ja-JP" altLang="ja-JP" sz="1100">
              <a:solidFill>
                <a:schemeClr val="dk1"/>
              </a:solidFill>
              <a:effectLst/>
              <a:latin typeface="+mn-lt"/>
              <a:ea typeface="+mn-ea"/>
              <a:cs typeface="+mn-cs"/>
            </a:rPr>
            <a:t>、ＫＰＩ等の指標をもとに事業を遂行していく。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155575</xdr:rowOff>
    </xdr:from>
    <xdr:to>
      <xdr:col>82</xdr:col>
      <xdr:colOff>107950</xdr:colOff>
      <xdr:row>41</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98487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3827</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31750</xdr:rowOff>
    </xdr:from>
    <xdr:to>
      <xdr:col>82</xdr:col>
      <xdr:colOff>196850</xdr:colOff>
      <xdr:row>41</xdr:row>
      <xdr:rowOff>31750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70502</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72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155575</xdr:rowOff>
    </xdr:from>
    <xdr:to>
      <xdr:col>82</xdr:col>
      <xdr:colOff>196850</xdr:colOff>
      <xdr:row>34</xdr:row>
      <xdr:rowOff>155575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984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41275</xdr:rowOff>
    </xdr:from>
    <xdr:to>
      <xdr:col>82</xdr:col>
      <xdr:colOff>107950</xdr:colOff>
      <xdr:row>37</xdr:row>
      <xdr:rowOff>50800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5671800" y="5699125"/>
          <a:ext cx="838200" cy="69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124477</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6468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152400</xdr:rowOff>
    </xdr:from>
    <xdr:to>
      <xdr:col>82</xdr:col>
      <xdr:colOff>158750</xdr:colOff>
      <xdr:row>38</xdr:row>
      <xdr:rowOff>82550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41275</xdr:rowOff>
    </xdr:from>
    <xdr:to>
      <xdr:col>78</xdr:col>
      <xdr:colOff>69850</xdr:colOff>
      <xdr:row>33</xdr:row>
      <xdr:rowOff>50800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4782800" y="5699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0</xdr:rowOff>
    </xdr:from>
    <xdr:to>
      <xdr:col>78</xdr:col>
      <xdr:colOff>120650</xdr:colOff>
      <xdr:row>37</xdr:row>
      <xdr:rowOff>101600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86377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3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41275</xdr:rowOff>
    </xdr:from>
    <xdr:to>
      <xdr:col>73</xdr:col>
      <xdr:colOff>180975</xdr:colOff>
      <xdr:row>33</xdr:row>
      <xdr:rowOff>50800</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a:off x="13893800" y="5699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123825</xdr:rowOff>
    </xdr:from>
    <xdr:to>
      <xdr:col>74</xdr:col>
      <xdr:colOff>31750</xdr:colOff>
      <xdr:row>37</xdr:row>
      <xdr:rowOff>53975</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38752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8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41275</xdr:rowOff>
    </xdr:from>
    <xdr:to>
      <xdr:col>69</xdr:col>
      <xdr:colOff>92075</xdr:colOff>
      <xdr:row>33</xdr:row>
      <xdr:rowOff>107950</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flipV="1">
          <a:off x="13004800" y="56991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66675</xdr:rowOff>
    </xdr:from>
    <xdr:to>
      <xdr:col>69</xdr:col>
      <xdr:colOff>142875</xdr:colOff>
      <xdr:row>36</xdr:row>
      <xdr:rowOff>168275</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153052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2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0</xdr:rowOff>
    </xdr:from>
    <xdr:to>
      <xdr:col>82</xdr:col>
      <xdr:colOff>158750</xdr:colOff>
      <xdr:row>37</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16527</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161925</xdr:rowOff>
    </xdr:from>
    <xdr:to>
      <xdr:col>78</xdr:col>
      <xdr:colOff>120650</xdr:colOff>
      <xdr:row>33</xdr:row>
      <xdr:rowOff>92075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102252</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541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0</xdr:rowOff>
    </xdr:from>
    <xdr:to>
      <xdr:col>74</xdr:col>
      <xdr:colOff>31750</xdr:colOff>
      <xdr:row>33</xdr:row>
      <xdr:rowOff>101600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111777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542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161925</xdr:rowOff>
    </xdr:from>
    <xdr:to>
      <xdr:col>69</xdr:col>
      <xdr:colOff>142875</xdr:colOff>
      <xdr:row>33</xdr:row>
      <xdr:rowOff>92075</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5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102252</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541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57150</xdr:rowOff>
    </xdr:from>
    <xdr:to>
      <xdr:col>65</xdr:col>
      <xdr:colOff>53975</xdr:colOff>
      <xdr:row>33</xdr:row>
      <xdr:rowOff>158750</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mn-lt"/>
              <a:ea typeface="+mn-ea"/>
              <a:cs typeface="+mn-cs"/>
            </a:rPr>
            <a:t>　前年度比で</a:t>
          </a:r>
          <a:r>
            <a:rPr kumimoji="1" lang="en-US" altLang="ja-JP" sz="1000" baseline="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低くなったが</a:t>
          </a:r>
          <a:r>
            <a:rPr kumimoji="1" lang="ja-JP" altLang="ja-JP" sz="1000">
              <a:solidFill>
                <a:schemeClr val="dk1"/>
              </a:solidFill>
              <a:effectLst/>
              <a:latin typeface="+mn-lt"/>
              <a:ea typeface="+mn-ea"/>
              <a:cs typeface="+mn-cs"/>
            </a:rPr>
            <a:t>、類似団体平均比で</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％、鳥取県平均比で</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％高くなっている。</a:t>
          </a:r>
          <a:endParaRPr lang="ja-JP" altLang="ja-JP" sz="1000">
            <a:effectLst/>
          </a:endParaRPr>
        </a:p>
        <a:p>
          <a:pPr eaLnBrk="1" fontAlgn="auto" latinLnBrk="0" hangingPunct="1"/>
          <a:r>
            <a:rPr kumimoji="1" lang="ja-JP" altLang="en-US" sz="1000">
              <a:solidFill>
                <a:schemeClr val="dk1"/>
              </a:solidFill>
              <a:effectLst/>
              <a:latin typeface="+mn-lt"/>
              <a:ea typeface="+mn-ea"/>
              <a:cs typeface="+mn-cs"/>
            </a:rPr>
            <a:t>　</a:t>
          </a:r>
          <a:r>
            <a:rPr kumimoji="0" lang="ja-JP" altLang="en-US" sz="1000">
              <a:solidFill>
                <a:schemeClr val="dk1"/>
              </a:solidFill>
              <a:effectLst/>
              <a:latin typeface="+mn-lt"/>
              <a:ea typeface="+mn-ea"/>
              <a:cs typeface="+mn-cs"/>
            </a:rPr>
            <a:t>令和</a:t>
          </a:r>
          <a:r>
            <a:rPr lang="ja-JP" altLang="en-US" sz="1000"/>
            <a:t>元年度借入過疎対策事業債（ソフト事業）や平成２３年度借入大山地区拠点保育施設所建設事業の償還完了となったことが、 前年度比減の主な要因と考えられる。</a:t>
          </a:r>
          <a:endParaRPr kumimoji="1" lang="en-US" altLang="ja-JP" sz="1000">
            <a:solidFill>
              <a:schemeClr val="dk1"/>
            </a:solidFill>
            <a:effectLst/>
            <a:latin typeface="+mn-lt"/>
            <a:ea typeface="+mn-ea"/>
            <a:cs typeface="+mn-cs"/>
          </a:endParaRPr>
        </a:p>
        <a:p>
          <a:pPr eaLnBrk="1" fontAlgn="auto" latinLnBrk="0" hangingPunct="1"/>
          <a:r>
            <a:rPr kumimoji="1" lang="ja-JP" altLang="ja-JP" sz="1000">
              <a:solidFill>
                <a:schemeClr val="dk1"/>
              </a:solidFill>
              <a:effectLst/>
              <a:latin typeface="+mn-lt"/>
              <a:ea typeface="+mn-ea"/>
              <a:cs typeface="+mn-cs"/>
            </a:rPr>
            <a:t>　地方債の元利償還金は順調に減少してきているが、引き続き財政状況を注視しつつ、新規発行額を元金償還額以下に抑制するよう努めていく。</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78</xdr:row>
      <xdr:rowOff>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1953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118127</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297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133350</xdr:rowOff>
    </xdr:from>
    <xdr:to>
      <xdr:col>19</xdr:col>
      <xdr:colOff>187325</xdr:colOff>
      <xdr:row>78</xdr:row>
      <xdr:rowOff>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33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118127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19050</xdr:rowOff>
    </xdr:from>
    <xdr:to>
      <xdr:col>15</xdr:col>
      <xdr:colOff>98425</xdr:colOff>
      <xdr:row>77</xdr:row>
      <xdr:rowOff>133350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2209800" y="13220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19050</xdr:rowOff>
    </xdr:from>
    <xdr:to>
      <xdr:col>11</xdr:col>
      <xdr:colOff>9525</xdr:colOff>
      <xdr:row>78</xdr:row>
      <xdr:rowOff>63500</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32207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120650</xdr:rowOff>
    </xdr:from>
    <xdr:to>
      <xdr:col>20</xdr:col>
      <xdr:colOff>38100</xdr:colOff>
      <xdr:row>78</xdr:row>
      <xdr:rowOff>50800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35577</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40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82550</xdr:rowOff>
    </xdr:from>
    <xdr:to>
      <xdr:col>15</xdr:col>
      <xdr:colOff>149225</xdr:colOff>
      <xdr:row>78</xdr:row>
      <xdr:rowOff>12700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168927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139700</xdr:rowOff>
    </xdr:from>
    <xdr:to>
      <xdr:col>11</xdr:col>
      <xdr:colOff>60325</xdr:colOff>
      <xdr:row>77</xdr:row>
      <xdr:rowOff>69850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54627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12700</xdr:rowOff>
    </xdr:from>
    <xdr:to>
      <xdr:col>6</xdr:col>
      <xdr:colOff>171450</xdr:colOff>
      <xdr:row>78</xdr:row>
      <xdr:rowOff>114300</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99077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aseline="0">
              <a:solidFill>
                <a:schemeClr val="dk1"/>
              </a:solidFill>
              <a:effectLst/>
              <a:latin typeface="+mn-lt"/>
              <a:ea typeface="+mn-ea"/>
              <a:cs typeface="+mn-cs"/>
            </a:rPr>
            <a:t>　前年度比で</a:t>
          </a:r>
          <a:r>
            <a:rPr kumimoji="1" lang="en-US" altLang="ja-JP" sz="1000" baseline="0">
              <a:solidFill>
                <a:schemeClr val="dk1"/>
              </a:solidFill>
              <a:effectLst/>
              <a:latin typeface="+mn-lt"/>
              <a:ea typeface="+mn-ea"/>
              <a:cs typeface="+mn-cs"/>
            </a:rPr>
            <a:t>4.3</a:t>
          </a:r>
          <a:r>
            <a:rPr kumimoji="1" lang="ja-JP" altLang="ja-JP" sz="1000">
              <a:solidFill>
                <a:schemeClr val="dk1"/>
              </a:solidFill>
              <a:effectLst/>
              <a:latin typeface="+mn-lt"/>
              <a:ea typeface="+mn-ea"/>
              <a:cs typeface="+mn-cs"/>
            </a:rPr>
            <a:t>％、類似団体平均比で</a:t>
          </a:r>
          <a:r>
            <a:rPr kumimoji="1" lang="en-US" altLang="ja-JP" sz="1000">
              <a:solidFill>
                <a:schemeClr val="dk1"/>
              </a:solidFill>
              <a:effectLst/>
              <a:latin typeface="+mn-lt"/>
              <a:ea typeface="+mn-ea"/>
              <a:cs typeface="+mn-cs"/>
            </a:rPr>
            <a:t>4.9</a:t>
          </a:r>
          <a:r>
            <a:rPr kumimoji="1" lang="ja-JP" altLang="ja-JP" sz="1000">
              <a:solidFill>
                <a:schemeClr val="dk1"/>
              </a:solidFill>
              <a:effectLst/>
              <a:latin typeface="+mn-lt"/>
              <a:ea typeface="+mn-ea"/>
              <a:cs typeface="+mn-cs"/>
            </a:rPr>
            <a:t>％、鳥取県平均比で</a:t>
          </a:r>
          <a:r>
            <a:rPr kumimoji="1" lang="en-US" altLang="ja-JP" sz="1000">
              <a:solidFill>
                <a:schemeClr val="dk1"/>
              </a:solidFill>
              <a:effectLst/>
              <a:latin typeface="+mn-lt"/>
              <a:ea typeface="+mn-ea"/>
              <a:cs typeface="+mn-cs"/>
            </a:rPr>
            <a:t>4.3</a:t>
          </a:r>
          <a:r>
            <a:rPr kumimoji="1" lang="ja-JP" altLang="ja-JP" sz="1000">
              <a:solidFill>
                <a:schemeClr val="dk1"/>
              </a:solidFill>
              <a:effectLst/>
              <a:latin typeface="+mn-lt"/>
              <a:ea typeface="+mn-ea"/>
              <a:cs typeface="+mn-cs"/>
            </a:rPr>
            <a:t>％高くなっている。</a:t>
          </a:r>
          <a:endParaRPr lang="ja-JP" altLang="ja-JP" sz="10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分母となる経常一般財源総額については、地方交付税や地方特例交付金</a:t>
          </a:r>
          <a:r>
            <a:rPr kumimoji="1" lang="ja-JP" altLang="en-US" sz="1000" b="0" i="0" baseline="0">
              <a:solidFill>
                <a:schemeClr val="dk1"/>
              </a:solidFill>
              <a:effectLst/>
              <a:latin typeface="+mn-lt"/>
              <a:ea typeface="+mn-ea"/>
              <a:cs typeface="+mn-cs"/>
            </a:rPr>
            <a:t>の増により増となったものの、</a:t>
          </a:r>
          <a:r>
            <a:rPr kumimoji="1" lang="ja-JP" altLang="ja-JP" sz="1000" b="0" i="0" baseline="0">
              <a:solidFill>
                <a:schemeClr val="dk1"/>
              </a:solidFill>
              <a:effectLst/>
              <a:latin typeface="+mn-lt"/>
              <a:ea typeface="+mn-ea"/>
              <a:cs typeface="+mn-cs"/>
            </a:rPr>
            <a:t>分子となる経常経費充当一般財源等について、人件費や扶助費、物件費等に係る一般財源の増などが影響し、</a:t>
          </a:r>
          <a:r>
            <a:rPr kumimoji="1" lang="ja-JP" altLang="ja-JP" sz="1000">
              <a:solidFill>
                <a:schemeClr val="dk1"/>
              </a:solidFill>
              <a:effectLst/>
              <a:latin typeface="+mn-lt"/>
              <a:ea typeface="+mn-ea"/>
              <a:cs typeface="+mn-cs"/>
            </a:rPr>
            <a:t>前年度比での数値増の要因となった。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82550</xdr:rowOff>
    </xdr:from>
    <xdr:to>
      <xdr:col>82</xdr:col>
      <xdr:colOff>107950</xdr:colOff>
      <xdr:row>80</xdr:row>
      <xdr:rowOff>114300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3284200"/>
          <a:ext cx="8382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44450</xdr:rowOff>
    </xdr:from>
    <xdr:to>
      <xdr:col>78</xdr:col>
      <xdr:colOff>69850</xdr:colOff>
      <xdr:row>77</xdr:row>
      <xdr:rowOff>82550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4782800" y="1324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158750</xdr:rowOff>
    </xdr:from>
    <xdr:to>
      <xdr:col>73</xdr:col>
      <xdr:colOff>180975</xdr:colOff>
      <xdr:row>77</xdr:row>
      <xdr:rowOff>44450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6746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3827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158750</xdr:rowOff>
    </xdr:from>
    <xdr:to>
      <xdr:col>69</xdr:col>
      <xdr:colOff>92075</xdr:colOff>
      <xdr:row>76</xdr:row>
      <xdr:rowOff>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674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2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63500</xdr:rowOff>
    </xdr:from>
    <xdr:to>
      <xdr:col>82</xdr:col>
      <xdr:colOff>158750</xdr:colOff>
      <xdr:row>80</xdr:row>
      <xdr:rowOff>165100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31750</xdr:rowOff>
    </xdr:from>
    <xdr:to>
      <xdr:col>78</xdr:col>
      <xdr:colOff>120650</xdr:colOff>
      <xdr:row>77</xdr:row>
      <xdr:rowOff>133350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118127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31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165100</xdr:rowOff>
    </xdr:from>
    <xdr:to>
      <xdr:col>74</xdr:col>
      <xdr:colOff>31750</xdr:colOff>
      <xdr:row>77</xdr:row>
      <xdr:rowOff>95250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80027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32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107950</xdr:rowOff>
    </xdr:from>
    <xdr:to>
      <xdr:col>69</xdr:col>
      <xdr:colOff>142875</xdr:colOff>
      <xdr:row>74</xdr:row>
      <xdr:rowOff>38100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22877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7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120650</xdr:rowOff>
    </xdr:from>
    <xdr:to>
      <xdr:col>65</xdr:col>
      <xdr:colOff>53975</xdr:colOff>
      <xdr:row>76</xdr:row>
      <xdr:rowOff>50800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166510</xdr:rowOff>
    </xdr:from>
    <xdr:to>
      <xdr:col>29</xdr:col>
      <xdr:colOff>127000</xdr:colOff>
      <xdr:row>15</xdr:row>
      <xdr:rowOff>72492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42985"/>
          <a:ext cx="647700" cy="248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10875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0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72492</xdr:rowOff>
    </xdr:from>
    <xdr:to>
      <xdr:col>26</xdr:col>
      <xdr:colOff>50800</xdr:colOff>
      <xdr:row>15</xdr:row>
      <xdr:rowOff>141923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91867"/>
          <a:ext cx="698500" cy="6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165676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141923</xdr:rowOff>
    </xdr:from>
    <xdr:to>
      <xdr:col>22</xdr:col>
      <xdr:colOff>114300</xdr:colOff>
      <xdr:row>16</xdr:row>
      <xdr:rowOff>87122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61298"/>
          <a:ext cx="698500" cy="11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82415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87122</xdr:rowOff>
    </xdr:from>
    <xdr:to>
      <xdr:col>18</xdr:col>
      <xdr:colOff>177800</xdr:colOff>
      <xdr:row>16</xdr:row>
      <xdr:rowOff>95072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77947"/>
          <a:ext cx="698500" cy="7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135831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115710</xdr:rowOff>
    </xdr:from>
    <xdr:to>
      <xdr:col>29</xdr:col>
      <xdr:colOff>177800</xdr:colOff>
      <xdr:row>14</xdr:row>
      <xdr:rowOff>45860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92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132237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3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21692</xdr:rowOff>
    </xdr:from>
    <xdr:to>
      <xdr:col>26</xdr:col>
      <xdr:colOff>101600</xdr:colOff>
      <xdr:row>15</xdr:row>
      <xdr:rowOff>123292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41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133469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9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91123</xdr:rowOff>
    </xdr:from>
    <xdr:to>
      <xdr:col>22</xdr:col>
      <xdr:colOff>165100</xdr:colOff>
      <xdr:row>16</xdr:row>
      <xdr:rowOff>21273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1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31450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7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36322</xdr:rowOff>
    </xdr:from>
    <xdr:to>
      <xdr:col>19</xdr:col>
      <xdr:colOff>38100</xdr:colOff>
      <xdr:row>16</xdr:row>
      <xdr:rowOff>137922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27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148099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9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44272</xdr:rowOff>
    </xdr:from>
    <xdr:to>
      <xdr:col>15</xdr:col>
      <xdr:colOff>101600</xdr:colOff>
      <xdr:row>16</xdr:row>
      <xdr:rowOff>145872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156049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151498</xdr:rowOff>
    </xdr:from>
    <xdr:to>
      <xdr:col>29</xdr:col>
      <xdr:colOff>127000</xdr:colOff>
      <xdr:row>35</xdr:row>
      <xdr:rowOff>66459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18948"/>
          <a:ext cx="647700" cy="257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202189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9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151498</xdr:rowOff>
    </xdr:from>
    <xdr:to>
      <xdr:col>26</xdr:col>
      <xdr:colOff>50800</xdr:colOff>
      <xdr:row>34</xdr:row>
      <xdr:rowOff>225832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18948"/>
          <a:ext cx="698500" cy="7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84434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9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225832</xdr:rowOff>
    </xdr:from>
    <xdr:to>
      <xdr:col>22</xdr:col>
      <xdr:colOff>114300</xdr:colOff>
      <xdr:row>34</xdr:row>
      <xdr:rowOff>277952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93282"/>
          <a:ext cx="698500" cy="5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194657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277952</xdr:rowOff>
    </xdr:from>
    <xdr:to>
      <xdr:col>18</xdr:col>
      <xdr:colOff>177800</xdr:colOff>
      <xdr:row>34</xdr:row>
      <xdr:rowOff>338722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45402"/>
          <a:ext cx="698500" cy="6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246511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15659</xdr:rowOff>
    </xdr:from>
    <xdr:to>
      <xdr:col>29</xdr:col>
      <xdr:colOff>177800</xdr:colOff>
      <xdr:row>35</xdr:row>
      <xdr:rowOff>117259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330636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9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100698</xdr:rowOff>
    </xdr:from>
    <xdr:to>
      <xdr:col>26</xdr:col>
      <xdr:colOff>101600</xdr:colOff>
      <xdr:row>34</xdr:row>
      <xdr:rowOff>202298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6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212475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3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175032</xdr:rowOff>
    </xdr:from>
    <xdr:to>
      <xdr:col>22</xdr:col>
      <xdr:colOff>165100</xdr:colOff>
      <xdr:row>34</xdr:row>
      <xdr:rowOff>276631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4248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286809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1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227152</xdr:rowOff>
    </xdr:from>
    <xdr:to>
      <xdr:col>19</xdr:col>
      <xdr:colOff>38100</xdr:colOff>
      <xdr:row>34</xdr:row>
      <xdr:rowOff>328752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9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338929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6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287922</xdr:rowOff>
    </xdr:from>
    <xdr:to>
      <xdr:col>15</xdr:col>
      <xdr:colOff>101600</xdr:colOff>
      <xdr:row>35</xdr:row>
      <xdr:rowOff>46622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56799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14,786
14,633
189.74
12,431,044
11,976,881
277,185
6,957,131
7,380,297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145350</xdr:rowOff>
    </xdr:from>
    <xdr:to>
      <xdr:col>24</xdr:col>
      <xdr:colOff>63500</xdr:colOff>
      <xdr:row>33</xdr:row>
      <xdr:rowOff>166642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31750"/>
          <a:ext cx="838200" cy="19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5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166642</xdr:rowOff>
    </xdr:from>
    <xdr:to>
      <xdr:col>19</xdr:col>
      <xdr:colOff>177800</xdr:colOff>
      <xdr:row>34</xdr:row>
      <xdr:rowOff>57393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24492"/>
          <a:ext cx="889000" cy="6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158233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5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57393</xdr:rowOff>
    </xdr:from>
    <xdr:to>
      <xdr:col>15</xdr:col>
      <xdr:colOff>50800</xdr:colOff>
      <xdr:row>34</xdr:row>
      <xdr:rowOff>79807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86693"/>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46873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79807</xdr:rowOff>
    </xdr:from>
    <xdr:to>
      <xdr:col>10</xdr:col>
      <xdr:colOff>114300</xdr:colOff>
      <xdr:row>34</xdr:row>
      <xdr:rowOff>117363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910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85844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5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132783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94550</xdr:rowOff>
    </xdr:from>
    <xdr:to>
      <xdr:col>24</xdr:col>
      <xdr:colOff>114300</xdr:colOff>
      <xdr:row>33</xdr:row>
      <xdr:rowOff>24700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117427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3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115842</xdr:rowOff>
    </xdr:from>
    <xdr:to>
      <xdr:col>20</xdr:col>
      <xdr:colOff>38100</xdr:colOff>
      <xdr:row>34</xdr:row>
      <xdr:rowOff>45992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62519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4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6593</xdr:rowOff>
    </xdr:from>
    <xdr:to>
      <xdr:col>15</xdr:col>
      <xdr:colOff>101600</xdr:colOff>
      <xdr:row>34</xdr:row>
      <xdr:rowOff>108193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124720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1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29007</xdr:rowOff>
    </xdr:from>
    <xdr:to>
      <xdr:col>10</xdr:col>
      <xdr:colOff>165100</xdr:colOff>
      <xdr:row>34</xdr:row>
      <xdr:rowOff>130607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147134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3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66563</xdr:rowOff>
    </xdr:from>
    <xdr:to>
      <xdr:col>6</xdr:col>
      <xdr:colOff>38100</xdr:colOff>
      <xdr:row>34</xdr:row>
      <xdr:rowOff>168163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13240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22024</xdr:rowOff>
    </xdr:from>
    <xdr:to>
      <xdr:col>24</xdr:col>
      <xdr:colOff>63500</xdr:colOff>
      <xdr:row>57</xdr:row>
      <xdr:rowOff>16111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23224"/>
          <a:ext cx="838200" cy="16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82361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83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70632</xdr:rowOff>
    </xdr:from>
    <xdr:to>
      <xdr:col>19</xdr:col>
      <xdr:colOff>177800</xdr:colOff>
      <xdr:row>57</xdr:row>
      <xdr:rowOff>16111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71832"/>
          <a:ext cx="889000" cy="1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87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70632</xdr:rowOff>
    </xdr:from>
    <xdr:to>
      <xdr:col>15</xdr:col>
      <xdr:colOff>50800</xdr:colOff>
      <xdr:row>57</xdr:row>
      <xdr:rowOff>133338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71832"/>
          <a:ext cx="889000" cy="2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32510</xdr:rowOff>
    </xdr:from>
    <xdr:to>
      <xdr:col>10</xdr:col>
      <xdr:colOff>114300</xdr:colOff>
      <xdr:row>57</xdr:row>
      <xdr:rowOff>133338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05160"/>
          <a:ext cx="889000" cy="10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127365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100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46121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1016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142674</xdr:rowOff>
    </xdr:from>
    <xdr:to>
      <xdr:col>24</xdr:col>
      <xdr:colOff>114300</xdr:colOff>
      <xdr:row>56</xdr:row>
      <xdr:rowOff>72824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7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165551</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2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136761</xdr:rowOff>
    </xdr:from>
    <xdr:to>
      <xdr:col>20</xdr:col>
      <xdr:colOff>38100</xdr:colOff>
      <xdr:row>57</xdr:row>
      <xdr:rowOff>66911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83438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51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19832</xdr:rowOff>
    </xdr:from>
    <xdr:to>
      <xdr:col>15</xdr:col>
      <xdr:colOff>101600</xdr:colOff>
      <xdr:row>56</xdr:row>
      <xdr:rowOff>121432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137959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39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82538</xdr:rowOff>
    </xdr:from>
    <xdr:to>
      <xdr:col>10</xdr:col>
      <xdr:colOff>165100</xdr:colOff>
      <xdr:row>58</xdr:row>
      <xdr:rowOff>12688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29215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63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153160</xdr:rowOff>
    </xdr:from>
    <xdr:to>
      <xdr:col>6</xdr:col>
      <xdr:colOff>38100</xdr:colOff>
      <xdr:row>57</xdr:row>
      <xdr:rowOff>83310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99837</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52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158125</xdr:rowOff>
    </xdr:from>
    <xdr:to>
      <xdr:col>24</xdr:col>
      <xdr:colOff>63500</xdr:colOff>
      <xdr:row>75</xdr:row>
      <xdr:rowOff>164114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45425"/>
          <a:ext cx="838200" cy="17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112773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0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135723</xdr:rowOff>
    </xdr:from>
    <xdr:to>
      <xdr:col>19</xdr:col>
      <xdr:colOff>177800</xdr:colOff>
      <xdr:row>75</xdr:row>
      <xdr:rowOff>164114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94473"/>
          <a:ext cx="889000" cy="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119446</xdr:rowOff>
    </xdr:from>
    <xdr:to>
      <xdr:col>15</xdr:col>
      <xdr:colOff>50800</xdr:colOff>
      <xdr:row>75</xdr:row>
      <xdr:rowOff>135723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78196"/>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65725</xdr:rowOff>
    </xdr:from>
    <xdr:to>
      <xdr:col>10</xdr:col>
      <xdr:colOff>114300</xdr:colOff>
      <xdr:row>75</xdr:row>
      <xdr:rowOff>119446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24475"/>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22248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107325</xdr:rowOff>
    </xdr:from>
    <xdr:to>
      <xdr:col>24</xdr:col>
      <xdr:colOff>114300</xdr:colOff>
      <xdr:row>75</xdr:row>
      <xdr:rowOff>37475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9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130202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4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113315</xdr:rowOff>
    </xdr:from>
    <xdr:to>
      <xdr:col>20</xdr:col>
      <xdr:colOff>38100</xdr:colOff>
      <xdr:row>76</xdr:row>
      <xdr:rowOff>43464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72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34591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6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84923</xdr:rowOff>
    </xdr:from>
    <xdr:to>
      <xdr:col>15</xdr:col>
      <xdr:colOff>101600</xdr:colOff>
      <xdr:row>76</xdr:row>
      <xdr:rowOff>15072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43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6199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68646</xdr:rowOff>
    </xdr:from>
    <xdr:to>
      <xdr:col>10</xdr:col>
      <xdr:colOff>165100</xdr:colOff>
      <xdr:row>75</xdr:row>
      <xdr:rowOff>170247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273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161372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14925</xdr:rowOff>
    </xdr:from>
    <xdr:to>
      <xdr:col>6</xdr:col>
      <xdr:colOff>38100</xdr:colOff>
      <xdr:row>75</xdr:row>
      <xdr:rowOff>116525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133052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10998</xdr:rowOff>
    </xdr:from>
    <xdr:to>
      <xdr:col>24</xdr:col>
      <xdr:colOff>63500</xdr:colOff>
      <xdr:row>97</xdr:row>
      <xdr:rowOff>68605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70198"/>
          <a:ext cx="838200" cy="2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24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68605</xdr:rowOff>
    </xdr:from>
    <xdr:to>
      <xdr:col>19</xdr:col>
      <xdr:colOff>177800</xdr:colOff>
      <xdr:row>98</xdr:row>
      <xdr:rowOff>83846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99255"/>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5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159341</xdr:rowOff>
    </xdr:from>
    <xdr:to>
      <xdr:col>15</xdr:col>
      <xdr:colOff>50800</xdr:colOff>
      <xdr:row>98</xdr:row>
      <xdr:rowOff>83846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18541"/>
          <a:ext cx="88900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30642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14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159341</xdr:rowOff>
    </xdr:from>
    <xdr:to>
      <xdr:col>10</xdr:col>
      <xdr:colOff>114300</xdr:colOff>
      <xdr:row>99</xdr:row>
      <xdr:rowOff>78093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8541"/>
          <a:ext cx="889000" cy="4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154754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81717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131648</xdr:rowOff>
    </xdr:from>
    <xdr:to>
      <xdr:col>24</xdr:col>
      <xdr:colOff>114300</xdr:colOff>
      <xdr:row>96</xdr:row>
      <xdr:rowOff>61798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110075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17805</xdr:rowOff>
    </xdr:from>
    <xdr:to>
      <xdr:col>20</xdr:col>
      <xdr:colOff>38100</xdr:colOff>
      <xdr:row>97</xdr:row>
      <xdr:rowOff>119405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110532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33046</xdr:rowOff>
    </xdr:from>
    <xdr:to>
      <xdr:col>15</xdr:col>
      <xdr:colOff>101600</xdr:colOff>
      <xdr:row>98</xdr:row>
      <xdr:rowOff>134646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125773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108541</xdr:rowOff>
    </xdr:from>
    <xdr:to>
      <xdr:col>10</xdr:col>
      <xdr:colOff>165100</xdr:colOff>
      <xdr:row>97</xdr:row>
      <xdr:rowOff>38691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29818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27293</xdr:rowOff>
    </xdr:from>
    <xdr:to>
      <xdr:col>6</xdr:col>
      <xdr:colOff>38100</xdr:colOff>
      <xdr:row>99</xdr:row>
      <xdr:rowOff>128893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0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120020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9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44882</xdr:rowOff>
    </xdr:from>
    <xdr:to>
      <xdr:col>54</xdr:col>
      <xdr:colOff>189865</xdr:colOff>
      <xdr:row>39</xdr:row>
      <xdr:rowOff>110757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88382"/>
          <a:ext cx="1270" cy="160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114584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110757</xdr:rowOff>
    </xdr:from>
    <xdr:to>
      <xdr:col>55</xdr:col>
      <xdr:colOff>88900</xdr:colOff>
      <xdr:row>39</xdr:row>
      <xdr:rowOff>110757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9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163009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44882</xdr:rowOff>
    </xdr:from>
    <xdr:to>
      <xdr:col>55</xdr:col>
      <xdr:colOff>88900</xdr:colOff>
      <xdr:row>30</xdr:row>
      <xdr:rowOff>44882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88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12636</xdr:rowOff>
    </xdr:from>
    <xdr:to>
      <xdr:col>55</xdr:col>
      <xdr:colOff>0</xdr:colOff>
      <xdr:row>38</xdr:row>
      <xdr:rowOff>128003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84836"/>
          <a:ext cx="838200" cy="4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51198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80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28321</xdr:rowOff>
    </xdr:from>
    <xdr:to>
      <xdr:col>55</xdr:col>
      <xdr:colOff>50800</xdr:colOff>
      <xdr:row>35</xdr:row>
      <xdr:rowOff>129921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128003</xdr:rowOff>
    </xdr:from>
    <xdr:to>
      <xdr:col>50</xdr:col>
      <xdr:colOff>114300</xdr:colOff>
      <xdr:row>39</xdr:row>
      <xdr:rowOff>18097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643103"/>
          <a:ext cx="889000" cy="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120091</xdr:rowOff>
    </xdr:from>
    <xdr:to>
      <xdr:col>50</xdr:col>
      <xdr:colOff>165100</xdr:colOff>
      <xdr:row>37</xdr:row>
      <xdr:rowOff>50241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18097</xdr:rowOff>
    </xdr:from>
    <xdr:to>
      <xdr:col>45</xdr:col>
      <xdr:colOff>177800</xdr:colOff>
      <xdr:row>39</xdr:row>
      <xdr:rowOff>98717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704647"/>
          <a:ext cx="889000" cy="8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128321</xdr:rowOff>
    </xdr:from>
    <xdr:to>
      <xdr:col>46</xdr:col>
      <xdr:colOff>38100</xdr:colOff>
      <xdr:row>37</xdr:row>
      <xdr:rowOff>58471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74998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125146</xdr:rowOff>
    </xdr:from>
    <xdr:to>
      <xdr:col>41</xdr:col>
      <xdr:colOff>50800</xdr:colOff>
      <xdr:row>39</xdr:row>
      <xdr:rowOff>98717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440096"/>
          <a:ext cx="889000" cy="13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66929</xdr:rowOff>
    </xdr:from>
    <xdr:to>
      <xdr:col>41</xdr:col>
      <xdr:colOff>101600</xdr:colOff>
      <xdr:row>37</xdr:row>
      <xdr:rowOff>168529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13606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98044</xdr:rowOff>
    </xdr:from>
    <xdr:to>
      <xdr:col>36</xdr:col>
      <xdr:colOff>165100</xdr:colOff>
      <xdr:row>30</xdr:row>
      <xdr:rowOff>28194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44721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133286</xdr:rowOff>
    </xdr:from>
    <xdr:to>
      <xdr:col>55</xdr:col>
      <xdr:colOff>50800</xdr:colOff>
      <xdr:row>36</xdr:row>
      <xdr:rowOff>63436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111713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1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77203</xdr:rowOff>
    </xdr:from>
    <xdr:to>
      <xdr:col>50</xdr:col>
      <xdr:colOff>165100</xdr:colOff>
      <xdr:row>39</xdr:row>
      <xdr:rowOff>7353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169930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138747</xdr:rowOff>
    </xdr:from>
    <xdr:to>
      <xdr:col>46</xdr:col>
      <xdr:colOff>38100</xdr:colOff>
      <xdr:row>39</xdr:row>
      <xdr:rowOff>68897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60024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4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47917</xdr:rowOff>
    </xdr:from>
    <xdr:to>
      <xdr:col>41</xdr:col>
      <xdr:colOff>101600</xdr:colOff>
      <xdr:row>39</xdr:row>
      <xdr:rowOff>149517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140644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74346</xdr:rowOff>
    </xdr:from>
    <xdr:to>
      <xdr:col>36</xdr:col>
      <xdr:colOff>165100</xdr:colOff>
      <xdr:row>32</xdr:row>
      <xdr:rowOff>4496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8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167073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48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129211</xdr:rowOff>
    </xdr:from>
    <xdr:to>
      <xdr:col>55</xdr:col>
      <xdr:colOff>0</xdr:colOff>
      <xdr:row>58</xdr:row>
      <xdr:rowOff>61034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30411"/>
          <a:ext cx="838200" cy="27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41880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00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129211</xdr:rowOff>
    </xdr:from>
    <xdr:to>
      <xdr:col>50</xdr:col>
      <xdr:colOff>114300</xdr:colOff>
      <xdr:row>57</xdr:row>
      <xdr:rowOff>31490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30411"/>
          <a:ext cx="889000" cy="7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106516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1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125774</xdr:rowOff>
    </xdr:from>
    <xdr:to>
      <xdr:col>45</xdr:col>
      <xdr:colOff>177800</xdr:colOff>
      <xdr:row>57</xdr:row>
      <xdr:rowOff>31490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26974"/>
          <a:ext cx="889000" cy="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125774</xdr:rowOff>
    </xdr:from>
    <xdr:to>
      <xdr:col>41</xdr:col>
      <xdr:colOff>50800</xdr:colOff>
      <xdr:row>57</xdr:row>
      <xdr:rowOff>16064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26974"/>
          <a:ext cx="889000" cy="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16063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10234</xdr:rowOff>
    </xdr:from>
    <xdr:to>
      <xdr:col>55</xdr:col>
      <xdr:colOff>50800</xdr:colOff>
      <xdr:row>58</xdr:row>
      <xdr:rowOff>111834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96611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6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78411</xdr:rowOff>
    </xdr:from>
    <xdr:to>
      <xdr:col>50</xdr:col>
      <xdr:colOff>165100</xdr:colOff>
      <xdr:row>57</xdr:row>
      <xdr:rowOff>8561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152140</xdr:rowOff>
    </xdr:from>
    <xdr:to>
      <xdr:col>46</xdr:col>
      <xdr:colOff>38100</xdr:colOff>
      <xdr:row>57</xdr:row>
      <xdr:rowOff>82290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73417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74974</xdr:rowOff>
    </xdr:from>
    <xdr:to>
      <xdr:col>41</xdr:col>
      <xdr:colOff>101600</xdr:colOff>
      <xdr:row>57</xdr:row>
      <xdr:rowOff>5124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167701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136714</xdr:rowOff>
    </xdr:from>
    <xdr:to>
      <xdr:col>36</xdr:col>
      <xdr:colOff>165100</xdr:colOff>
      <xdr:row>57</xdr:row>
      <xdr:rowOff>66864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3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57991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103505</xdr:rowOff>
    </xdr:from>
    <xdr:to>
      <xdr:col>55</xdr:col>
      <xdr:colOff>0</xdr:colOff>
      <xdr:row>78</xdr:row>
      <xdr:rowOff>85522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33705"/>
          <a:ext cx="838200" cy="3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103505</xdr:rowOff>
    </xdr:from>
    <xdr:to>
      <xdr:col>50</xdr:col>
      <xdr:colOff>114300</xdr:colOff>
      <xdr:row>77</xdr:row>
      <xdr:rowOff>128499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133705"/>
          <a:ext cx="889000" cy="19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42411</xdr:rowOff>
    </xdr:from>
    <xdr:to>
      <xdr:col>45</xdr:col>
      <xdr:colOff>177800</xdr:colOff>
      <xdr:row>77</xdr:row>
      <xdr:rowOff>128499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44061"/>
          <a:ext cx="889000" cy="8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69536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44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16351</xdr:rowOff>
    </xdr:from>
    <xdr:to>
      <xdr:col>41</xdr:col>
      <xdr:colOff>50800</xdr:colOff>
      <xdr:row>77</xdr:row>
      <xdr:rowOff>42411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46551"/>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91045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34722</xdr:rowOff>
    </xdr:from>
    <xdr:to>
      <xdr:col>55</xdr:col>
      <xdr:colOff>50800</xdr:colOff>
      <xdr:row>78</xdr:row>
      <xdr:rowOff>136322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13149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52705</xdr:rowOff>
    </xdr:from>
    <xdr:to>
      <xdr:col>50</xdr:col>
      <xdr:colOff>165100</xdr:colOff>
      <xdr:row>76</xdr:row>
      <xdr:rowOff>154305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8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145432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7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77699</xdr:rowOff>
    </xdr:from>
    <xdr:to>
      <xdr:col>46</xdr:col>
      <xdr:colOff>38100</xdr:colOff>
      <xdr:row>78</xdr:row>
      <xdr:rowOff>7849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24376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163061</xdr:rowOff>
    </xdr:from>
    <xdr:to>
      <xdr:col>41</xdr:col>
      <xdr:colOff>101600</xdr:colOff>
      <xdr:row>77</xdr:row>
      <xdr:rowOff>93211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109738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6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137001</xdr:rowOff>
    </xdr:from>
    <xdr:to>
      <xdr:col>36</xdr:col>
      <xdr:colOff>165100</xdr:colOff>
      <xdr:row>76</xdr:row>
      <xdr:rowOff>67151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58278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99053</xdr:rowOff>
    </xdr:from>
    <xdr:to>
      <xdr:col>55</xdr:col>
      <xdr:colOff>0</xdr:colOff>
      <xdr:row>96</xdr:row>
      <xdr:rowOff>142846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558253"/>
          <a:ext cx="838200" cy="4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32464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4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24301</xdr:rowOff>
    </xdr:from>
    <xdr:to>
      <xdr:col>50</xdr:col>
      <xdr:colOff>114300</xdr:colOff>
      <xdr:row>96</xdr:row>
      <xdr:rowOff>99053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483501"/>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113323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24301</xdr:rowOff>
    </xdr:from>
    <xdr:to>
      <xdr:col>45</xdr:col>
      <xdr:colOff>177800</xdr:colOff>
      <xdr:row>97</xdr:row>
      <xdr:rowOff>142618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483501"/>
          <a:ext cx="889000" cy="28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74719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142618</xdr:rowOff>
    </xdr:from>
    <xdr:to>
      <xdr:col>41</xdr:col>
      <xdr:colOff>50800</xdr:colOff>
      <xdr:row>98</xdr:row>
      <xdr:rowOff>8102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73268"/>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120888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138926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92046</xdr:rowOff>
    </xdr:from>
    <xdr:to>
      <xdr:col>55</xdr:col>
      <xdr:colOff>50800</xdr:colOff>
      <xdr:row>97</xdr:row>
      <xdr:rowOff>22196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70473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2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48253</xdr:rowOff>
    </xdr:from>
    <xdr:to>
      <xdr:col>50</xdr:col>
      <xdr:colOff>165100</xdr:colOff>
      <xdr:row>96</xdr:row>
      <xdr:rowOff>149853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140980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0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144951</xdr:rowOff>
    </xdr:from>
    <xdr:to>
      <xdr:col>46</xdr:col>
      <xdr:colOff>38100</xdr:colOff>
      <xdr:row>96</xdr:row>
      <xdr:rowOff>75101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91628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0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91818</xdr:rowOff>
    </xdr:from>
    <xdr:to>
      <xdr:col>41</xdr:col>
      <xdr:colOff>101600</xdr:colOff>
      <xdr:row>98</xdr:row>
      <xdr:rowOff>21968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13095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1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128752</xdr:rowOff>
    </xdr:from>
    <xdr:to>
      <xdr:col>36</xdr:col>
      <xdr:colOff>165100</xdr:colOff>
      <xdr:row>98</xdr:row>
      <xdr:rowOff>58902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50029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117137</xdr:rowOff>
    </xdr:from>
    <xdr:to>
      <xdr:col>85</xdr:col>
      <xdr:colOff>127000</xdr:colOff>
      <xdr:row>38</xdr:row>
      <xdr:rowOff>129367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32237"/>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87694</xdr:rowOff>
    </xdr:from>
    <xdr:to>
      <xdr:col>81</xdr:col>
      <xdr:colOff>50800</xdr:colOff>
      <xdr:row>38</xdr:row>
      <xdr:rowOff>129367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02794"/>
          <a:ext cx="8890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36944</xdr:rowOff>
    </xdr:from>
    <xdr:to>
      <xdr:col>76</xdr:col>
      <xdr:colOff>114300</xdr:colOff>
      <xdr:row>38</xdr:row>
      <xdr:rowOff>87694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52044"/>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36944</xdr:rowOff>
    </xdr:from>
    <xdr:to>
      <xdr:col>71</xdr:col>
      <xdr:colOff>177800</xdr:colOff>
      <xdr:row>38</xdr:row>
      <xdr:rowOff>101112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52044"/>
          <a:ext cx="8890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66337</xdr:rowOff>
    </xdr:from>
    <xdr:to>
      <xdr:col>85</xdr:col>
      <xdr:colOff>177800</xdr:colOff>
      <xdr:row>38</xdr:row>
      <xdr:rowOff>167937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152714</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96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78567</xdr:rowOff>
    </xdr:from>
    <xdr:to>
      <xdr:col>81</xdr:col>
      <xdr:colOff>101600</xdr:colOff>
      <xdr:row>39</xdr:row>
      <xdr:rowOff>8717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171294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68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36894</xdr:rowOff>
    </xdr:from>
    <xdr:to>
      <xdr:col>76</xdr:col>
      <xdr:colOff>165100</xdr:colOff>
      <xdr:row>38</xdr:row>
      <xdr:rowOff>138494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129621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64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157594</xdr:rowOff>
    </xdr:from>
    <xdr:to>
      <xdr:col>72</xdr:col>
      <xdr:colOff>38100</xdr:colOff>
      <xdr:row>38</xdr:row>
      <xdr:rowOff>87744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78871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59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50312</xdr:rowOff>
    </xdr:from>
    <xdr:to>
      <xdr:col>67</xdr:col>
      <xdr:colOff>101600</xdr:colOff>
      <xdr:row>38</xdr:row>
      <xdr:rowOff>151912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143039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6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161270</xdr:rowOff>
    </xdr:from>
    <xdr:to>
      <xdr:col>85</xdr:col>
      <xdr:colOff>127000</xdr:colOff>
      <xdr:row>75</xdr:row>
      <xdr:rowOff>56000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848570"/>
          <a:ext cx="8382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165609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52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161270</xdr:rowOff>
    </xdr:from>
    <xdr:to>
      <xdr:col>81</xdr:col>
      <xdr:colOff>50800</xdr:colOff>
      <xdr:row>75</xdr:row>
      <xdr:rowOff>28666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48570"/>
          <a:ext cx="889000" cy="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139157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28666</xdr:rowOff>
    </xdr:from>
    <xdr:to>
      <xdr:col>76</xdr:col>
      <xdr:colOff>114300</xdr:colOff>
      <xdr:row>75</xdr:row>
      <xdr:rowOff>37059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87416"/>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17215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27115</xdr:rowOff>
    </xdr:from>
    <xdr:to>
      <xdr:col>71</xdr:col>
      <xdr:colOff>177800</xdr:colOff>
      <xdr:row>75</xdr:row>
      <xdr:rowOff>37059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885865"/>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164025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40662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5200</xdr:rowOff>
    </xdr:from>
    <xdr:to>
      <xdr:col>85</xdr:col>
      <xdr:colOff>177800</xdr:colOff>
      <xdr:row>75</xdr:row>
      <xdr:rowOff>106800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28077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110470</xdr:rowOff>
    </xdr:from>
    <xdr:to>
      <xdr:col>81</xdr:col>
      <xdr:colOff>101600</xdr:colOff>
      <xdr:row>75</xdr:row>
      <xdr:rowOff>40620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7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57147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5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149316</xdr:rowOff>
    </xdr:from>
    <xdr:to>
      <xdr:col>76</xdr:col>
      <xdr:colOff>165100</xdr:colOff>
      <xdr:row>75</xdr:row>
      <xdr:rowOff>79466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95993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6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157709</xdr:rowOff>
    </xdr:from>
    <xdr:to>
      <xdr:col>72</xdr:col>
      <xdr:colOff>38100</xdr:colOff>
      <xdr:row>75</xdr:row>
      <xdr:rowOff>87859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104386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6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147765</xdr:rowOff>
    </xdr:from>
    <xdr:to>
      <xdr:col>67</xdr:col>
      <xdr:colOff>101600</xdr:colOff>
      <xdr:row>75</xdr:row>
      <xdr:rowOff>77915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94442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61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26694</xdr:rowOff>
    </xdr:from>
    <xdr:to>
      <xdr:col>85</xdr:col>
      <xdr:colOff>127000</xdr:colOff>
      <xdr:row>98</xdr:row>
      <xdr:rowOff>34759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28794"/>
          <a:ext cx="838200" cy="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34759</xdr:rowOff>
    </xdr:from>
    <xdr:to>
      <xdr:col>81</xdr:col>
      <xdr:colOff>50800</xdr:colOff>
      <xdr:row>98</xdr:row>
      <xdr:rowOff>42636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36859"/>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72250</xdr:rowOff>
    </xdr:from>
    <xdr:to>
      <xdr:col>76</xdr:col>
      <xdr:colOff>114300</xdr:colOff>
      <xdr:row>98</xdr:row>
      <xdr:rowOff>42636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702900"/>
          <a:ext cx="889000" cy="14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72250</xdr:rowOff>
    </xdr:from>
    <xdr:to>
      <xdr:col>71</xdr:col>
      <xdr:colOff>177800</xdr:colOff>
      <xdr:row>97</xdr:row>
      <xdr:rowOff>151705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02900"/>
          <a:ext cx="889000" cy="7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147344</xdr:rowOff>
    </xdr:from>
    <xdr:to>
      <xdr:col>85</xdr:col>
      <xdr:colOff>177800</xdr:colOff>
      <xdr:row>98</xdr:row>
      <xdr:rowOff>77494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7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62271</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155409</xdr:rowOff>
    </xdr:from>
    <xdr:to>
      <xdr:col>81</xdr:col>
      <xdr:colOff>101600</xdr:colOff>
      <xdr:row>98</xdr:row>
      <xdr:rowOff>85559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76686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163286</xdr:rowOff>
    </xdr:from>
    <xdr:to>
      <xdr:col>76</xdr:col>
      <xdr:colOff>165100</xdr:colOff>
      <xdr:row>98</xdr:row>
      <xdr:rowOff>93436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9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84563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21450</xdr:rowOff>
    </xdr:from>
    <xdr:to>
      <xdr:col>72</xdr:col>
      <xdr:colOff>38100</xdr:colOff>
      <xdr:row>97</xdr:row>
      <xdr:rowOff>123050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114177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74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100905</xdr:rowOff>
    </xdr:from>
    <xdr:to>
      <xdr:col>67</xdr:col>
      <xdr:colOff>101600</xdr:colOff>
      <xdr:row>98</xdr:row>
      <xdr:rowOff>31055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22182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82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141529</xdr:rowOff>
    </xdr:from>
    <xdr:to>
      <xdr:col>116</xdr:col>
      <xdr:colOff>63500</xdr:colOff>
      <xdr:row>38</xdr:row>
      <xdr:rowOff>74092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85179"/>
          <a:ext cx="8382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90152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9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74092</xdr:rowOff>
    </xdr:from>
    <xdr:to>
      <xdr:col>111</xdr:col>
      <xdr:colOff>177800</xdr:colOff>
      <xdr:row>38</xdr:row>
      <xdr:rowOff>78527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8919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78527</xdr:rowOff>
    </xdr:from>
    <xdr:to>
      <xdr:col>107</xdr:col>
      <xdr:colOff>50800</xdr:colOff>
      <xdr:row>38</xdr:row>
      <xdr:rowOff>78527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593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77612</xdr:rowOff>
    </xdr:from>
    <xdr:to>
      <xdr:col>102</xdr:col>
      <xdr:colOff>114300</xdr:colOff>
      <xdr:row>38</xdr:row>
      <xdr:rowOff>78527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9271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90729</xdr:rowOff>
    </xdr:from>
    <xdr:to>
      <xdr:col>116</xdr:col>
      <xdr:colOff>114300</xdr:colOff>
      <xdr:row>38</xdr:row>
      <xdr:rowOff>20879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69156</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23292</xdr:rowOff>
    </xdr:from>
    <xdr:to>
      <xdr:col>112</xdr:col>
      <xdr:colOff>38100</xdr:colOff>
      <xdr:row>38</xdr:row>
      <xdr:rowOff>124892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116019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6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27727</xdr:rowOff>
    </xdr:from>
    <xdr:to>
      <xdr:col>107</xdr:col>
      <xdr:colOff>101600</xdr:colOff>
      <xdr:row>38</xdr:row>
      <xdr:rowOff>129327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120454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63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27727</xdr:rowOff>
    </xdr:from>
    <xdr:to>
      <xdr:col>102</xdr:col>
      <xdr:colOff>165100</xdr:colOff>
      <xdr:row>38</xdr:row>
      <xdr:rowOff>129327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120454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63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26812</xdr:rowOff>
    </xdr:from>
    <xdr:to>
      <xdr:col>98</xdr:col>
      <xdr:colOff>38100</xdr:colOff>
      <xdr:row>38</xdr:row>
      <xdr:rowOff>128412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119539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63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25171</xdr:rowOff>
    </xdr:from>
    <xdr:to>
      <xdr:col>116</xdr:col>
      <xdr:colOff>63500</xdr:colOff>
      <xdr:row>59</xdr:row>
      <xdr:rowOff>25705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40721"/>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25705</xdr:rowOff>
    </xdr:from>
    <xdr:to>
      <xdr:col>111</xdr:col>
      <xdr:colOff>177800</xdr:colOff>
      <xdr:row>59</xdr:row>
      <xdr:rowOff>33858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1255"/>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33858</xdr:rowOff>
    </xdr:from>
    <xdr:to>
      <xdr:col>107</xdr:col>
      <xdr:colOff>50800</xdr:colOff>
      <xdr:row>59</xdr:row>
      <xdr:rowOff>36296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940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34620</xdr:rowOff>
    </xdr:from>
    <xdr:to>
      <xdr:col>102</xdr:col>
      <xdr:colOff>114300</xdr:colOff>
      <xdr:row>59</xdr:row>
      <xdr:rowOff>36296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0170"/>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145821</xdr:rowOff>
    </xdr:from>
    <xdr:to>
      <xdr:col>116</xdr:col>
      <xdr:colOff>114300</xdr:colOff>
      <xdr:row>59</xdr:row>
      <xdr:rowOff>75971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60748</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0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146355</xdr:rowOff>
    </xdr:from>
    <xdr:to>
      <xdr:col>112</xdr:col>
      <xdr:colOff>38100</xdr:colOff>
      <xdr:row>59</xdr:row>
      <xdr:rowOff>76505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67632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154508</xdr:rowOff>
    </xdr:from>
    <xdr:to>
      <xdr:col>107</xdr:col>
      <xdr:colOff>101600</xdr:colOff>
      <xdr:row>59</xdr:row>
      <xdr:rowOff>84658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75785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156946</xdr:rowOff>
    </xdr:from>
    <xdr:to>
      <xdr:col>102</xdr:col>
      <xdr:colOff>165100</xdr:colOff>
      <xdr:row>59</xdr:row>
      <xdr:rowOff>87096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78223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155270</xdr:rowOff>
    </xdr:from>
    <xdr:to>
      <xdr:col>98</xdr:col>
      <xdr:colOff>38100</xdr:colOff>
      <xdr:row>59</xdr:row>
      <xdr:rowOff>85420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76547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126270</xdr:rowOff>
    </xdr:from>
    <xdr:to>
      <xdr:col>116</xdr:col>
      <xdr:colOff>63500</xdr:colOff>
      <xdr:row>74</xdr:row>
      <xdr:rowOff>57061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127770"/>
          <a:ext cx="838200" cy="61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169130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126270</xdr:rowOff>
    </xdr:from>
    <xdr:to>
      <xdr:col>111</xdr:col>
      <xdr:colOff>177800</xdr:colOff>
      <xdr:row>70</xdr:row>
      <xdr:rowOff>126822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127770"/>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131830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126822</xdr:rowOff>
    </xdr:from>
    <xdr:to>
      <xdr:col>107</xdr:col>
      <xdr:colOff>50800</xdr:colOff>
      <xdr:row>71</xdr:row>
      <xdr:rowOff>14656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128322"/>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144746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14656</xdr:rowOff>
    </xdr:from>
    <xdr:to>
      <xdr:col>102</xdr:col>
      <xdr:colOff>114300</xdr:colOff>
      <xdr:row>71</xdr:row>
      <xdr:rowOff>118821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187606"/>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69994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6261</xdr:rowOff>
    </xdr:from>
    <xdr:to>
      <xdr:col>116</xdr:col>
      <xdr:colOff>114300</xdr:colOff>
      <xdr:row>74</xdr:row>
      <xdr:rowOff>107861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29138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75470</xdr:rowOff>
    </xdr:from>
    <xdr:to>
      <xdr:col>112</xdr:col>
      <xdr:colOff>38100</xdr:colOff>
      <xdr:row>71</xdr:row>
      <xdr:rowOff>5620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07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22147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18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76022</xdr:rowOff>
    </xdr:from>
    <xdr:to>
      <xdr:col>107</xdr:col>
      <xdr:colOff>101600</xdr:colOff>
      <xdr:row>71</xdr:row>
      <xdr:rowOff>6172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0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22699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18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135306</xdr:rowOff>
    </xdr:from>
    <xdr:to>
      <xdr:col>102</xdr:col>
      <xdr:colOff>165100</xdr:colOff>
      <xdr:row>71</xdr:row>
      <xdr:rowOff>65456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3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81983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68021</xdr:rowOff>
    </xdr:from>
    <xdr:to>
      <xdr:col>98</xdr:col>
      <xdr:colOff>38100</xdr:colOff>
      <xdr:row>71</xdr:row>
      <xdr:rowOff>169621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24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14698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0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5,981</a:t>
          </a:r>
          <a:r>
            <a:rPr kumimoji="1" lang="ja-JP" altLang="ja-JP" sz="1100">
              <a:solidFill>
                <a:schemeClr val="dk1"/>
              </a:solidFill>
              <a:effectLst/>
              <a:latin typeface="+mn-lt"/>
              <a:ea typeface="+mn-ea"/>
              <a:cs typeface="+mn-cs"/>
            </a:rPr>
            <a:t>円で、類似団体平均及び鳥取県平均と比較して一人当たりコストが高くなっており、令和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8,929</a:t>
          </a:r>
          <a:r>
            <a:rPr kumimoji="1" lang="ja-JP" altLang="ja-JP" sz="1100">
              <a:solidFill>
                <a:schemeClr val="dk1"/>
              </a:solidFill>
              <a:effectLst/>
              <a:latin typeface="+mn-lt"/>
              <a:ea typeface="+mn-ea"/>
              <a:cs typeface="+mn-cs"/>
            </a:rPr>
            <a:t>円高くなっている。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人事院勧告に基づく給与のベースアップや会計年度任用職員の処遇改善等により近年</a:t>
          </a:r>
          <a:r>
            <a:rPr kumimoji="1" lang="ja-JP" altLang="ja-JP" sz="1100">
              <a:solidFill>
                <a:schemeClr val="tx1"/>
              </a:solidFill>
              <a:effectLst/>
              <a:latin typeface="+mn-lt"/>
              <a:ea typeface="+mn-ea"/>
              <a:cs typeface="+mn-cs"/>
            </a:rPr>
            <a:t>増加傾向にあり、近隣市町村や、類似団体の水準を参考にしつつ、事務事業の見直しなどを積極的に実施するなど、人件費の抑制に努めていく必要がある。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繰出金</a:t>
          </a:r>
          <a:r>
            <a:rPr kumimoji="1" lang="ja-JP" altLang="en-US" sz="1100">
              <a:solidFill>
                <a:schemeClr val="tx1"/>
              </a:solidFill>
              <a:effectLst/>
              <a:latin typeface="+mn-lt"/>
              <a:ea typeface="+mn-ea"/>
              <a:cs typeface="+mn-cs"/>
            </a:rPr>
            <a:t>は</a:t>
          </a:r>
          <a:r>
            <a:rPr kumimoji="1" lang="ja-JP" altLang="ja-JP" sz="1100">
              <a:solidFill>
                <a:schemeClr val="tx1"/>
              </a:solidFill>
              <a:effectLst/>
              <a:latin typeface="+mn-lt"/>
              <a:ea typeface="+mn-ea"/>
              <a:cs typeface="+mn-cs"/>
            </a:rPr>
            <a:t>住民一人当たり</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万</a:t>
          </a:r>
          <a:r>
            <a:rPr kumimoji="1" lang="en-US" altLang="ja-JP" sz="1100">
              <a:solidFill>
                <a:schemeClr val="tx1"/>
              </a:solidFill>
              <a:effectLst/>
              <a:latin typeface="+mn-lt"/>
              <a:ea typeface="+mn-ea"/>
              <a:cs typeface="+mn-cs"/>
            </a:rPr>
            <a:t>4,338</a:t>
          </a:r>
          <a:r>
            <a:rPr kumimoji="1" lang="ja-JP" altLang="ja-JP" sz="1100">
              <a:solidFill>
                <a:schemeClr val="tx1"/>
              </a:solidFill>
              <a:effectLst/>
              <a:latin typeface="+mn-lt"/>
              <a:ea typeface="+mn-ea"/>
              <a:cs typeface="+mn-cs"/>
            </a:rPr>
            <a:t>円で</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下水道事業会計への繰出金</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会計法適化に伴う性質変更</a:t>
          </a:r>
          <a:r>
            <a:rPr kumimoji="1" lang="ja-JP" altLang="en-US" sz="1100">
              <a:solidFill>
                <a:schemeClr val="tx1"/>
              </a:solidFill>
              <a:effectLst/>
              <a:latin typeface="+mn-lt"/>
              <a:ea typeface="+mn-ea"/>
              <a:cs typeface="+mn-cs"/>
            </a:rPr>
            <a:t>が主な要因となり前年度比で</a:t>
          </a:r>
          <a:r>
            <a:rPr kumimoji="1" lang="en-US" altLang="ja-JP" sz="1100">
              <a:solidFill>
                <a:schemeClr val="tx1"/>
              </a:solidFill>
              <a:effectLst/>
              <a:latin typeface="+mn-lt"/>
              <a:ea typeface="+mn-ea"/>
              <a:cs typeface="+mn-cs"/>
            </a:rPr>
            <a:t>3</a:t>
          </a:r>
          <a:r>
            <a:rPr kumimoji="1" lang="ja-JP" altLang="en-US" sz="1100">
              <a:solidFill>
                <a:schemeClr val="tx1"/>
              </a:solidFill>
              <a:effectLst/>
              <a:latin typeface="+mn-lt"/>
              <a:ea typeface="+mn-ea"/>
              <a:cs typeface="+mn-cs"/>
            </a:rPr>
            <a:t>万</a:t>
          </a:r>
          <a:r>
            <a:rPr kumimoji="1" lang="en-US" altLang="ja-JP" sz="1100">
              <a:solidFill>
                <a:schemeClr val="tx1"/>
              </a:solidFill>
              <a:effectLst/>
              <a:latin typeface="+mn-lt"/>
              <a:ea typeface="+mn-ea"/>
              <a:cs typeface="+mn-cs"/>
            </a:rPr>
            <a:t>2,367</a:t>
          </a:r>
          <a:r>
            <a:rPr kumimoji="1" lang="ja-JP" altLang="en-US" sz="1100">
              <a:solidFill>
                <a:schemeClr val="tx1"/>
              </a:solidFill>
              <a:effectLst/>
              <a:latin typeface="+mn-lt"/>
              <a:ea typeface="+mn-ea"/>
              <a:cs typeface="+mn-cs"/>
            </a:rPr>
            <a:t>円低くなったものの、</a:t>
          </a:r>
          <a:r>
            <a:rPr kumimoji="1" lang="ja-JP" altLang="ja-JP" sz="1100">
              <a:solidFill>
                <a:schemeClr val="tx1"/>
              </a:solidFill>
              <a:effectLst/>
              <a:latin typeface="+mn-lt"/>
              <a:ea typeface="+mn-ea"/>
              <a:cs typeface="+mn-cs"/>
            </a:rPr>
            <a:t>類似団体平均及び鳥取県平均と比較して一人当たりコストが高くなっている。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下水道の料金改定や処理施設の統廃合、診療所の統廃合等による繰出金の減額の検討が必要である。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鳥取県大山町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14,786
14,633
189.74
12,431,044
11,976,881
277,185
6,957,131
7,380,297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148158</xdr:rowOff>
    </xdr:from>
    <xdr:to>
      <xdr:col>24</xdr:col>
      <xdr:colOff>63500</xdr:colOff>
      <xdr:row>35</xdr:row>
      <xdr:rowOff>46660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77458"/>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112590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1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24486</xdr:rowOff>
    </xdr:from>
    <xdr:to>
      <xdr:col>19</xdr:col>
      <xdr:colOff>177800</xdr:colOff>
      <xdr:row>35</xdr:row>
      <xdr:rowOff>46660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2523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64355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134442</xdr:rowOff>
    </xdr:from>
    <xdr:to>
      <xdr:col>15</xdr:col>
      <xdr:colOff>50800</xdr:colOff>
      <xdr:row>35</xdr:row>
      <xdr:rowOff>24486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63742"/>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75557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134442</xdr:rowOff>
    </xdr:from>
    <xdr:to>
      <xdr:col>10</xdr:col>
      <xdr:colOff>114300</xdr:colOff>
      <xdr:row>35</xdr:row>
      <xdr:rowOff>104038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63742"/>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129963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167911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97358</xdr:rowOff>
    </xdr:from>
    <xdr:to>
      <xdr:col>24</xdr:col>
      <xdr:colOff>114300</xdr:colOff>
      <xdr:row>35</xdr:row>
      <xdr:rowOff>27508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120235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7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167310</xdr:rowOff>
    </xdr:from>
    <xdr:to>
      <xdr:col>20</xdr:col>
      <xdr:colOff>38100</xdr:colOff>
      <xdr:row>35</xdr:row>
      <xdr:rowOff>97460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113987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145136</xdr:rowOff>
    </xdr:from>
    <xdr:to>
      <xdr:col>15</xdr:col>
      <xdr:colOff>101600</xdr:colOff>
      <xdr:row>35</xdr:row>
      <xdr:rowOff>75286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91813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83642</xdr:rowOff>
    </xdr:from>
    <xdr:to>
      <xdr:col>10</xdr:col>
      <xdr:colOff>165100</xdr:colOff>
      <xdr:row>35</xdr:row>
      <xdr:rowOff>13792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30319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53238</xdr:rowOff>
    </xdr:from>
    <xdr:to>
      <xdr:col>6</xdr:col>
      <xdr:colOff>38100</xdr:colOff>
      <xdr:row>35</xdr:row>
      <xdr:rowOff>154838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171365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105367</xdr:rowOff>
    </xdr:from>
    <xdr:to>
      <xdr:col>24</xdr:col>
      <xdr:colOff>63500</xdr:colOff>
      <xdr:row>58</xdr:row>
      <xdr:rowOff>156127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49467"/>
          <a:ext cx="838200" cy="5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156127</xdr:rowOff>
    </xdr:from>
    <xdr:to>
      <xdr:col>19</xdr:col>
      <xdr:colOff>177800</xdr:colOff>
      <xdr:row>58</xdr:row>
      <xdr:rowOff>159258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00227"/>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99976</xdr:rowOff>
    </xdr:from>
    <xdr:to>
      <xdr:col>15</xdr:col>
      <xdr:colOff>50800</xdr:colOff>
      <xdr:row>58</xdr:row>
      <xdr:rowOff>159258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44076"/>
          <a:ext cx="889000" cy="5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30311</xdr:rowOff>
    </xdr:from>
    <xdr:to>
      <xdr:col>10</xdr:col>
      <xdr:colOff>114300</xdr:colOff>
      <xdr:row>58</xdr:row>
      <xdr:rowOff>99976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02961"/>
          <a:ext cx="889000" cy="2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54567</xdr:rowOff>
    </xdr:from>
    <xdr:to>
      <xdr:col>24</xdr:col>
      <xdr:colOff>114300</xdr:colOff>
      <xdr:row>58</xdr:row>
      <xdr:rowOff>156167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32994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105327</xdr:rowOff>
    </xdr:from>
    <xdr:to>
      <xdr:col>20</xdr:col>
      <xdr:colOff>38100</xdr:colOff>
      <xdr:row>59</xdr:row>
      <xdr:rowOff>35477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26604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4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108458</xdr:rowOff>
    </xdr:from>
    <xdr:to>
      <xdr:col>15</xdr:col>
      <xdr:colOff>101600</xdr:colOff>
      <xdr:row>59</xdr:row>
      <xdr:rowOff>38608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29735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4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49176</xdr:rowOff>
    </xdr:from>
    <xdr:to>
      <xdr:col>10</xdr:col>
      <xdr:colOff>165100</xdr:colOff>
      <xdr:row>58</xdr:row>
      <xdr:rowOff>150776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141903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8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150961</xdr:rowOff>
    </xdr:from>
    <xdr:to>
      <xdr:col>6</xdr:col>
      <xdr:colOff>38100</xdr:colOff>
      <xdr:row>57</xdr:row>
      <xdr:rowOff>81111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72238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84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63282</xdr:rowOff>
    </xdr:from>
    <xdr:to>
      <xdr:col>24</xdr:col>
      <xdr:colOff>63500</xdr:colOff>
      <xdr:row>73</xdr:row>
      <xdr:rowOff>110161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07682"/>
          <a:ext cx="838200" cy="21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68470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110161</xdr:rowOff>
    </xdr:from>
    <xdr:to>
      <xdr:col>19</xdr:col>
      <xdr:colOff>177800</xdr:colOff>
      <xdr:row>75</xdr:row>
      <xdr:rowOff>139275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26011"/>
          <a:ext cx="889000" cy="37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83301</xdr:rowOff>
    </xdr:from>
    <xdr:to>
      <xdr:col>15</xdr:col>
      <xdr:colOff>50800</xdr:colOff>
      <xdr:row>75</xdr:row>
      <xdr:rowOff>139275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42051"/>
          <a:ext cx="889000" cy="5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83301</xdr:rowOff>
    </xdr:from>
    <xdr:to>
      <xdr:col>10</xdr:col>
      <xdr:colOff>114300</xdr:colOff>
      <xdr:row>77</xdr:row>
      <xdr:rowOff>84575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42051"/>
          <a:ext cx="889000" cy="3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139051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65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12482</xdr:rowOff>
    </xdr:from>
    <xdr:to>
      <xdr:col>24</xdr:col>
      <xdr:colOff>114300</xdr:colOff>
      <xdr:row>72</xdr:row>
      <xdr:rowOff>114082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3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35359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0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59361</xdr:rowOff>
    </xdr:from>
    <xdr:to>
      <xdr:col>20</xdr:col>
      <xdr:colOff>38100</xdr:colOff>
      <xdr:row>73</xdr:row>
      <xdr:rowOff>160961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7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6038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5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88475</xdr:rowOff>
    </xdr:from>
    <xdr:to>
      <xdr:col>15</xdr:col>
      <xdr:colOff>101600</xdr:colOff>
      <xdr:row>76</xdr:row>
      <xdr:rowOff>18625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35152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2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32501</xdr:rowOff>
    </xdr:from>
    <xdr:to>
      <xdr:col>10</xdr:col>
      <xdr:colOff>165100</xdr:colOff>
      <xdr:row>75</xdr:row>
      <xdr:rowOff>134101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125227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98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33775</xdr:rowOff>
    </xdr:from>
    <xdr:to>
      <xdr:col>6</xdr:col>
      <xdr:colOff>38100</xdr:colOff>
      <xdr:row>77</xdr:row>
      <xdr:rowOff>135375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151902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1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17356</xdr:rowOff>
    </xdr:from>
    <xdr:to>
      <xdr:col>24</xdr:col>
      <xdr:colOff>63500</xdr:colOff>
      <xdr:row>98</xdr:row>
      <xdr:rowOff>45865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819456"/>
          <a:ext cx="838200" cy="2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60560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48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15058</xdr:rowOff>
    </xdr:from>
    <xdr:to>
      <xdr:col>19</xdr:col>
      <xdr:colOff>177800</xdr:colOff>
      <xdr:row>98</xdr:row>
      <xdr:rowOff>45865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817158"/>
          <a:ext cx="8890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15058</xdr:rowOff>
    </xdr:from>
    <xdr:to>
      <xdr:col>15</xdr:col>
      <xdr:colOff>50800</xdr:colOff>
      <xdr:row>98</xdr:row>
      <xdr:rowOff>60637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817158"/>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30385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93174</xdr:rowOff>
    </xdr:from>
    <xdr:to>
      <xdr:col>10</xdr:col>
      <xdr:colOff>114300</xdr:colOff>
      <xdr:row>98</xdr:row>
      <xdr:rowOff>60637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723824"/>
          <a:ext cx="889000" cy="1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161383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138006</xdr:rowOff>
    </xdr:from>
    <xdr:to>
      <xdr:col>24</xdr:col>
      <xdr:colOff>114300</xdr:colOff>
      <xdr:row>98</xdr:row>
      <xdr:rowOff>68156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116433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4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166515</xdr:rowOff>
    </xdr:from>
    <xdr:to>
      <xdr:col>20</xdr:col>
      <xdr:colOff>38100</xdr:colOff>
      <xdr:row>98</xdr:row>
      <xdr:rowOff>96665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9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87792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135708</xdr:rowOff>
    </xdr:from>
    <xdr:to>
      <xdr:col>15</xdr:col>
      <xdr:colOff>101600</xdr:colOff>
      <xdr:row>98</xdr:row>
      <xdr:rowOff>65858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56985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5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9837</xdr:rowOff>
    </xdr:from>
    <xdr:to>
      <xdr:col>10</xdr:col>
      <xdr:colOff>165100</xdr:colOff>
      <xdr:row>98</xdr:row>
      <xdr:rowOff>111437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1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102564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42374</xdr:rowOff>
    </xdr:from>
    <xdr:to>
      <xdr:col>6</xdr:col>
      <xdr:colOff>38100</xdr:colOff>
      <xdr:row>97</xdr:row>
      <xdr:rowOff>143974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135101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67425</xdr:rowOff>
    </xdr:from>
    <xdr:to>
      <xdr:col>55</xdr:col>
      <xdr:colOff>0</xdr:colOff>
      <xdr:row>56</xdr:row>
      <xdr:rowOff>1677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325725"/>
          <a:ext cx="838200" cy="2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68495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9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26188</xdr:rowOff>
    </xdr:from>
    <xdr:to>
      <xdr:col>50</xdr:col>
      <xdr:colOff>114300</xdr:colOff>
      <xdr:row>54</xdr:row>
      <xdr:rowOff>67425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284488"/>
          <a:ext cx="889000" cy="4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116192</xdr:rowOff>
    </xdr:from>
    <xdr:to>
      <xdr:col>45</xdr:col>
      <xdr:colOff>177800</xdr:colOff>
      <xdr:row>54</xdr:row>
      <xdr:rowOff>26188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031592"/>
          <a:ext cx="889000" cy="25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65650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116192</xdr:rowOff>
    </xdr:from>
    <xdr:to>
      <xdr:col>41</xdr:col>
      <xdr:colOff>50800</xdr:colOff>
      <xdr:row>53</xdr:row>
      <xdr:rowOff>39929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031592"/>
          <a:ext cx="889000" cy="9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138028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122327</xdr:rowOff>
    </xdr:from>
    <xdr:to>
      <xdr:col>55</xdr:col>
      <xdr:colOff>50800</xdr:colOff>
      <xdr:row>56</xdr:row>
      <xdr:rowOff>52477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5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145204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0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16625</xdr:rowOff>
    </xdr:from>
    <xdr:to>
      <xdr:col>50</xdr:col>
      <xdr:colOff>165100</xdr:colOff>
      <xdr:row>54</xdr:row>
      <xdr:rowOff>118225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27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134752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05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146838</xdr:rowOff>
    </xdr:from>
    <xdr:to>
      <xdr:col>46</xdr:col>
      <xdr:colOff>38100</xdr:colOff>
      <xdr:row>54</xdr:row>
      <xdr:rowOff>76988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23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93515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00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65392</xdr:rowOff>
    </xdr:from>
    <xdr:to>
      <xdr:col>41</xdr:col>
      <xdr:colOff>101600</xdr:colOff>
      <xdr:row>52</xdr:row>
      <xdr:rowOff>166992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89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12069</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87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160579</xdr:rowOff>
    </xdr:from>
    <xdr:to>
      <xdr:col>36</xdr:col>
      <xdr:colOff>165100</xdr:colOff>
      <xdr:row>53</xdr:row>
      <xdr:rowOff>90729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0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107256</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885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55727</xdr:rowOff>
    </xdr:from>
    <xdr:to>
      <xdr:col>55</xdr:col>
      <xdr:colOff>0</xdr:colOff>
      <xdr:row>76</xdr:row>
      <xdr:rowOff>73825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8592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106305</xdr:rowOff>
    </xdr:from>
    <xdr:to>
      <xdr:col>50</xdr:col>
      <xdr:colOff>114300</xdr:colOff>
      <xdr:row>76</xdr:row>
      <xdr:rowOff>73825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65055"/>
          <a:ext cx="889000" cy="13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106305</xdr:rowOff>
    </xdr:from>
    <xdr:to>
      <xdr:col>45</xdr:col>
      <xdr:colOff>177800</xdr:colOff>
      <xdr:row>76</xdr:row>
      <xdr:rowOff>63233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65055"/>
          <a:ext cx="889000" cy="1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23398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5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6007</xdr:rowOff>
    </xdr:from>
    <xdr:to>
      <xdr:col>41</xdr:col>
      <xdr:colOff>50800</xdr:colOff>
      <xdr:row>76</xdr:row>
      <xdr:rowOff>63233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36207"/>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50810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4927</xdr:rowOff>
    </xdr:from>
    <xdr:to>
      <xdr:col>55</xdr:col>
      <xdr:colOff>50800</xdr:colOff>
      <xdr:row>76</xdr:row>
      <xdr:rowOff>106527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154804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23025</xdr:rowOff>
    </xdr:from>
    <xdr:to>
      <xdr:col>50</xdr:col>
      <xdr:colOff>165100</xdr:colOff>
      <xdr:row>76</xdr:row>
      <xdr:rowOff>124625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115752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1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55505</xdr:rowOff>
    </xdr:from>
    <xdr:to>
      <xdr:col>46</xdr:col>
      <xdr:colOff>38100</xdr:colOff>
      <xdr:row>75</xdr:row>
      <xdr:rowOff>157105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2182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12433</xdr:rowOff>
    </xdr:from>
    <xdr:to>
      <xdr:col>41</xdr:col>
      <xdr:colOff>101600</xdr:colOff>
      <xdr:row>76</xdr:row>
      <xdr:rowOff>114033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105160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3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126657</xdr:rowOff>
    </xdr:from>
    <xdr:to>
      <xdr:col>36</xdr:col>
      <xdr:colOff>165100</xdr:colOff>
      <xdr:row>76</xdr:row>
      <xdr:rowOff>56807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8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73334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6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123492</xdr:rowOff>
    </xdr:from>
    <xdr:to>
      <xdr:col>55</xdr:col>
      <xdr:colOff>0</xdr:colOff>
      <xdr:row>95</xdr:row>
      <xdr:rowOff>157814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239792"/>
          <a:ext cx="838200" cy="20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150597</xdr:rowOff>
    </xdr:from>
    <xdr:to>
      <xdr:col>50</xdr:col>
      <xdr:colOff>114300</xdr:colOff>
      <xdr:row>95</xdr:row>
      <xdr:rowOff>157814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438347"/>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150597</xdr:rowOff>
    </xdr:from>
    <xdr:to>
      <xdr:col>45</xdr:col>
      <xdr:colOff>177800</xdr:colOff>
      <xdr:row>96</xdr:row>
      <xdr:rowOff>20273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38347"/>
          <a:ext cx="889000" cy="4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20273</xdr:rowOff>
    </xdr:from>
    <xdr:to>
      <xdr:col>41</xdr:col>
      <xdr:colOff>50800</xdr:colOff>
      <xdr:row>96</xdr:row>
      <xdr:rowOff>141909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79473"/>
          <a:ext cx="889000" cy="12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163070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72692</xdr:rowOff>
    </xdr:from>
    <xdr:to>
      <xdr:col>55</xdr:col>
      <xdr:colOff>50800</xdr:colOff>
      <xdr:row>95</xdr:row>
      <xdr:rowOff>2842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1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51119</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16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107014</xdr:rowOff>
    </xdr:from>
    <xdr:to>
      <xdr:col>50</xdr:col>
      <xdr:colOff>165100</xdr:colOff>
      <xdr:row>96</xdr:row>
      <xdr:rowOff>37164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28291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99797</xdr:rowOff>
    </xdr:from>
    <xdr:to>
      <xdr:col>46</xdr:col>
      <xdr:colOff>38100</xdr:colOff>
      <xdr:row>96</xdr:row>
      <xdr:rowOff>29947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21074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140923</xdr:rowOff>
    </xdr:from>
    <xdr:to>
      <xdr:col>41</xdr:col>
      <xdr:colOff>101600</xdr:colOff>
      <xdr:row>96</xdr:row>
      <xdr:rowOff>71073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2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62200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5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91109</xdr:rowOff>
    </xdr:from>
    <xdr:to>
      <xdr:col>36</xdr:col>
      <xdr:colOff>165100</xdr:colOff>
      <xdr:row>97</xdr:row>
      <xdr:rowOff>21259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12386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51498</xdr:rowOff>
    </xdr:from>
    <xdr:to>
      <xdr:col>85</xdr:col>
      <xdr:colOff>127000</xdr:colOff>
      <xdr:row>38</xdr:row>
      <xdr:rowOff>150635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66598"/>
          <a:ext cx="838200" cy="9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0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150635</xdr:rowOff>
    </xdr:from>
    <xdr:to>
      <xdr:col>81</xdr:col>
      <xdr:colOff>50800</xdr:colOff>
      <xdr:row>39</xdr:row>
      <xdr:rowOff>56032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65735"/>
          <a:ext cx="889000" cy="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56032</xdr:rowOff>
    </xdr:from>
    <xdr:to>
      <xdr:col>76</xdr:col>
      <xdr:colOff>114300</xdr:colOff>
      <xdr:row>39</xdr:row>
      <xdr:rowOff>84569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742582"/>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84569</xdr:rowOff>
    </xdr:from>
    <xdr:to>
      <xdr:col>71</xdr:col>
      <xdr:colOff>177800</xdr:colOff>
      <xdr:row>39</xdr:row>
      <xdr:rowOff>84760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77111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41711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698</xdr:rowOff>
    </xdr:from>
    <xdr:to>
      <xdr:col>85</xdr:col>
      <xdr:colOff>177800</xdr:colOff>
      <xdr:row>38</xdr:row>
      <xdr:rowOff>102298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150575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99835</xdr:rowOff>
    </xdr:from>
    <xdr:to>
      <xdr:col>81</xdr:col>
      <xdr:colOff>101600</xdr:colOff>
      <xdr:row>39</xdr:row>
      <xdr:rowOff>29985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6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21112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7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5232</xdr:rowOff>
    </xdr:from>
    <xdr:to>
      <xdr:col>76</xdr:col>
      <xdr:colOff>165100</xdr:colOff>
      <xdr:row>39</xdr:row>
      <xdr:rowOff>106832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6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97959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78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33769</xdr:rowOff>
    </xdr:from>
    <xdr:to>
      <xdr:col>72</xdr:col>
      <xdr:colOff>38100</xdr:colOff>
      <xdr:row>39</xdr:row>
      <xdr:rowOff>135369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7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126496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81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33960</xdr:rowOff>
    </xdr:from>
    <xdr:to>
      <xdr:col>67</xdr:col>
      <xdr:colOff>101600</xdr:colOff>
      <xdr:row>39</xdr:row>
      <xdr:rowOff>135560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7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126687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8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10264</xdr:rowOff>
    </xdr:from>
    <xdr:to>
      <xdr:col>85</xdr:col>
      <xdr:colOff>127000</xdr:colOff>
      <xdr:row>56</xdr:row>
      <xdr:rowOff>19767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11464"/>
          <a:ext cx="8382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19767</xdr:rowOff>
    </xdr:from>
    <xdr:to>
      <xdr:col>81</xdr:col>
      <xdr:colOff>50800</xdr:colOff>
      <xdr:row>56</xdr:row>
      <xdr:rowOff>65258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620967"/>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65258</xdr:rowOff>
    </xdr:from>
    <xdr:to>
      <xdr:col>76</xdr:col>
      <xdr:colOff>114300</xdr:colOff>
      <xdr:row>57</xdr:row>
      <xdr:rowOff>134410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666458"/>
          <a:ext cx="889000" cy="24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56452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55135</xdr:rowOff>
    </xdr:from>
    <xdr:to>
      <xdr:col>71</xdr:col>
      <xdr:colOff>177800</xdr:colOff>
      <xdr:row>57</xdr:row>
      <xdr:rowOff>134410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656335"/>
          <a:ext cx="889000" cy="25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117097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130914</xdr:rowOff>
    </xdr:from>
    <xdr:to>
      <xdr:col>85</xdr:col>
      <xdr:colOff>177800</xdr:colOff>
      <xdr:row>56</xdr:row>
      <xdr:rowOff>61064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109341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3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140417</xdr:rowOff>
    </xdr:from>
    <xdr:to>
      <xdr:col>81</xdr:col>
      <xdr:colOff>101600</xdr:colOff>
      <xdr:row>56</xdr:row>
      <xdr:rowOff>70567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61694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66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14458</xdr:rowOff>
    </xdr:from>
    <xdr:to>
      <xdr:col>76</xdr:col>
      <xdr:colOff>165100</xdr:colOff>
      <xdr:row>56</xdr:row>
      <xdr:rowOff>116058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1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132585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3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83610</xdr:rowOff>
    </xdr:from>
    <xdr:to>
      <xdr:col>72</xdr:col>
      <xdr:colOff>38100</xdr:colOff>
      <xdr:row>58</xdr:row>
      <xdr:rowOff>13760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4887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4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4335</xdr:rowOff>
    </xdr:from>
    <xdr:to>
      <xdr:col>67</xdr:col>
      <xdr:colOff>101600</xdr:colOff>
      <xdr:row>56</xdr:row>
      <xdr:rowOff>105935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122462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38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117137</xdr:rowOff>
    </xdr:from>
    <xdr:to>
      <xdr:col>85</xdr:col>
      <xdr:colOff>127000</xdr:colOff>
      <xdr:row>78</xdr:row>
      <xdr:rowOff>129367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90237"/>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87694</xdr:rowOff>
    </xdr:from>
    <xdr:to>
      <xdr:col>81</xdr:col>
      <xdr:colOff>50800</xdr:colOff>
      <xdr:row>78</xdr:row>
      <xdr:rowOff>129367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460794"/>
          <a:ext cx="889000" cy="4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36945</xdr:rowOff>
    </xdr:from>
    <xdr:to>
      <xdr:col>76</xdr:col>
      <xdr:colOff>114300</xdr:colOff>
      <xdr:row>78</xdr:row>
      <xdr:rowOff>87694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410045"/>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36945</xdr:rowOff>
    </xdr:from>
    <xdr:to>
      <xdr:col>71</xdr:col>
      <xdr:colOff>177800</xdr:colOff>
      <xdr:row>78</xdr:row>
      <xdr:rowOff>101112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410045"/>
          <a:ext cx="889000" cy="6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66337</xdr:rowOff>
    </xdr:from>
    <xdr:to>
      <xdr:col>85</xdr:col>
      <xdr:colOff>177800</xdr:colOff>
      <xdr:row>78</xdr:row>
      <xdr:rowOff>167937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3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152714</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54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78567</xdr:rowOff>
    </xdr:from>
    <xdr:to>
      <xdr:col>81</xdr:col>
      <xdr:colOff>101600</xdr:colOff>
      <xdr:row>79</xdr:row>
      <xdr:rowOff>8717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171294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544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36894</xdr:rowOff>
    </xdr:from>
    <xdr:to>
      <xdr:col>76</xdr:col>
      <xdr:colOff>165100</xdr:colOff>
      <xdr:row>78</xdr:row>
      <xdr:rowOff>138494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129621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5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157595</xdr:rowOff>
    </xdr:from>
    <xdr:to>
      <xdr:col>72</xdr:col>
      <xdr:colOff>38100</xdr:colOff>
      <xdr:row>78</xdr:row>
      <xdr:rowOff>87745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3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78872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4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50312</xdr:rowOff>
    </xdr:from>
    <xdr:to>
      <xdr:col>67</xdr:col>
      <xdr:colOff>101600</xdr:colOff>
      <xdr:row>78</xdr:row>
      <xdr:rowOff>151912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143039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51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161271</xdr:rowOff>
    </xdr:from>
    <xdr:to>
      <xdr:col>85</xdr:col>
      <xdr:colOff>127000</xdr:colOff>
      <xdr:row>95</xdr:row>
      <xdr:rowOff>56000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277571"/>
          <a:ext cx="8382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165575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161271</xdr:rowOff>
    </xdr:from>
    <xdr:to>
      <xdr:col>81</xdr:col>
      <xdr:colOff>50800</xdr:colOff>
      <xdr:row>95</xdr:row>
      <xdr:rowOff>28666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277571"/>
          <a:ext cx="889000" cy="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139157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28666</xdr:rowOff>
    </xdr:from>
    <xdr:to>
      <xdr:col>76</xdr:col>
      <xdr:colOff>114300</xdr:colOff>
      <xdr:row>95</xdr:row>
      <xdr:rowOff>37058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316416"/>
          <a:ext cx="889000" cy="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17215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4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27115</xdr:rowOff>
    </xdr:from>
    <xdr:to>
      <xdr:col>71</xdr:col>
      <xdr:colOff>177800</xdr:colOff>
      <xdr:row>95</xdr:row>
      <xdr:rowOff>37058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314865"/>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164025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5200</xdr:rowOff>
    </xdr:from>
    <xdr:to>
      <xdr:col>85</xdr:col>
      <xdr:colOff>177800</xdr:colOff>
      <xdr:row>95</xdr:row>
      <xdr:rowOff>106800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2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28077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14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110471</xdr:rowOff>
    </xdr:from>
    <xdr:to>
      <xdr:col>81</xdr:col>
      <xdr:colOff>101600</xdr:colOff>
      <xdr:row>95</xdr:row>
      <xdr:rowOff>40621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2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57148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0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149316</xdr:rowOff>
    </xdr:from>
    <xdr:to>
      <xdr:col>76</xdr:col>
      <xdr:colOff>165100</xdr:colOff>
      <xdr:row>95</xdr:row>
      <xdr:rowOff>79466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26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95993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0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157708</xdr:rowOff>
    </xdr:from>
    <xdr:to>
      <xdr:col>72</xdr:col>
      <xdr:colOff>38100</xdr:colOff>
      <xdr:row>95</xdr:row>
      <xdr:rowOff>87858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2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104385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0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147765</xdr:rowOff>
    </xdr:from>
    <xdr:to>
      <xdr:col>67</xdr:col>
      <xdr:colOff>101600</xdr:colOff>
      <xdr:row>95</xdr:row>
      <xdr:rowOff>77915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2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94442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03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513</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5,543</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標準準拠システム導入事業の</a:t>
          </a:r>
          <a:r>
            <a:rPr kumimoji="1" lang="ja-JP" altLang="ja-JP" sz="1100">
              <a:solidFill>
                <a:schemeClr val="dk1"/>
              </a:solidFill>
              <a:effectLst/>
              <a:latin typeface="+mn-lt"/>
              <a:ea typeface="+mn-ea"/>
              <a:cs typeface="+mn-cs"/>
            </a:rPr>
            <a:t>実施や</a:t>
          </a:r>
          <a:r>
            <a:rPr kumimoji="1" lang="ja-JP" altLang="en-US" sz="1100">
              <a:solidFill>
                <a:schemeClr val="dk1"/>
              </a:solidFill>
              <a:effectLst/>
              <a:latin typeface="+mn-lt"/>
              <a:ea typeface="+mn-ea"/>
              <a:cs typeface="+mn-cs"/>
            </a:rPr>
            <a:t>デマンドバス運転業務委託料の</a:t>
          </a:r>
          <a:r>
            <a:rPr kumimoji="1" lang="ja-JP" altLang="ja-JP" sz="1100">
              <a:solidFill>
                <a:schemeClr val="dk1"/>
              </a:solidFill>
              <a:effectLst/>
              <a:latin typeface="+mn-lt"/>
              <a:ea typeface="+mn-ea"/>
              <a:cs typeface="+mn-cs"/>
            </a:rPr>
            <a:t>増などが主な要因である。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5,680</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3,371</a:t>
          </a:r>
          <a:r>
            <a:rPr kumimoji="1" lang="ja-JP" altLang="ja-JP" sz="1100">
              <a:solidFill>
                <a:schemeClr val="dk1"/>
              </a:solidFill>
              <a:effectLst/>
              <a:latin typeface="+mn-lt"/>
              <a:ea typeface="+mn-ea"/>
              <a:cs typeface="+mn-cs"/>
            </a:rPr>
            <a:t>円高くなっている。物価高騰対策低所得世帯支援給付金事業</a:t>
          </a:r>
          <a:r>
            <a:rPr kumimoji="1" lang="ja-JP" altLang="en-US" sz="1100">
              <a:solidFill>
                <a:schemeClr val="dk1"/>
              </a:solidFill>
              <a:effectLst/>
              <a:latin typeface="+mn-lt"/>
              <a:ea typeface="+mn-ea"/>
              <a:cs typeface="+mn-cs"/>
            </a:rPr>
            <a:t>（給付金・定額減税一体支援枠）</a:t>
          </a:r>
          <a:r>
            <a:rPr kumimoji="1" lang="ja-JP" altLang="ja-JP" sz="1100">
              <a:solidFill>
                <a:schemeClr val="dk1"/>
              </a:solidFill>
              <a:effectLst/>
              <a:latin typeface="+mn-lt"/>
              <a:ea typeface="+mn-ea"/>
              <a:cs typeface="+mn-cs"/>
            </a:rPr>
            <a:t>の実施などが主な要因である。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6,489</a:t>
          </a:r>
          <a:r>
            <a:rPr kumimoji="1" lang="ja-JP" altLang="ja-JP" sz="1100">
              <a:solidFill>
                <a:schemeClr val="dk1"/>
              </a:solidFill>
              <a:effectLst/>
              <a:latin typeface="+mn-lt"/>
              <a:ea typeface="+mn-ea"/>
              <a:cs typeface="+mn-cs"/>
            </a:rPr>
            <a:t>円となっており、前年度に比べ</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8,903</a:t>
          </a:r>
          <a:r>
            <a:rPr kumimoji="1" lang="ja-JP" altLang="ja-JP" sz="1100">
              <a:solidFill>
                <a:schemeClr val="dk1"/>
              </a:solidFill>
              <a:effectLst/>
              <a:latin typeface="+mn-lt"/>
              <a:ea typeface="+mn-ea"/>
              <a:cs typeface="+mn-cs"/>
            </a:rPr>
            <a:t>円高くなっている。</a:t>
          </a:r>
          <a:r>
            <a:rPr kumimoji="1" lang="ja-JP" altLang="en-US" sz="1100">
              <a:solidFill>
                <a:schemeClr val="dk1"/>
              </a:solidFill>
              <a:effectLst/>
              <a:latin typeface="+mn-lt"/>
              <a:ea typeface="+mn-ea"/>
              <a:cs typeface="+mn-cs"/>
            </a:rPr>
            <a:t>下水道事業会計の法適化に伴い、農業集落排水事業への繰出金が土木費の下水道費に計上されたことや、橋梁長寿命化修繕事業の増</a:t>
          </a:r>
          <a:r>
            <a:rPr kumimoji="1" lang="ja-JP" altLang="ja-JP" sz="1100">
              <a:solidFill>
                <a:schemeClr val="dk1"/>
              </a:solidFill>
              <a:effectLst/>
              <a:latin typeface="+mn-lt"/>
              <a:ea typeface="+mn-ea"/>
              <a:cs typeface="+mn-cs"/>
            </a:rPr>
            <a:t>などが主な要因である。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農林水産業費は、住民一人当たり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3,868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上記繰出金の目的変更に伴い</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1,823</a:t>
          </a:r>
          <a:r>
            <a:rPr kumimoji="1" lang="ja-JP" altLang="ja-JP" sz="1100">
              <a:solidFill>
                <a:schemeClr val="dk1"/>
              </a:solidFill>
              <a:effectLst/>
              <a:latin typeface="+mn-lt"/>
              <a:ea typeface="+mn-ea"/>
              <a:cs typeface="+mn-cs"/>
            </a:rPr>
            <a:t>円低くなっているが、類似団体平均に比べ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960</a:t>
          </a:r>
          <a:r>
            <a:rPr kumimoji="1" lang="ja-JP" altLang="ja-JP" sz="1100">
              <a:solidFill>
                <a:schemeClr val="dk1"/>
              </a:solidFill>
              <a:effectLst/>
              <a:latin typeface="+mn-lt"/>
              <a:ea typeface="+mn-ea"/>
              <a:cs typeface="+mn-cs"/>
            </a:rPr>
            <a:t>円、鳥取県平均に比べ</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3,251</a:t>
          </a:r>
          <a:r>
            <a:rPr kumimoji="1" lang="ja-JP" altLang="ja-JP" sz="1100">
              <a:solidFill>
                <a:schemeClr val="dk1"/>
              </a:solidFill>
              <a:effectLst/>
              <a:latin typeface="+mn-lt"/>
              <a:ea typeface="+mn-ea"/>
              <a:cs typeface="+mn-cs"/>
            </a:rPr>
            <a:t>円高くなっている。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基幹産業である農林水産業に力を入れていることが住民一人当たりコストが高い要因である。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900" b="0" i="0" baseline="0">
              <a:solidFill>
                <a:schemeClr val="dk1"/>
              </a:solidFill>
              <a:effectLst/>
              <a:latin typeface="+mn-lt"/>
              <a:ea typeface="+mn-ea"/>
              <a:cs typeface="+mn-cs"/>
            </a:rPr>
            <a:t>　令和</a:t>
          </a:r>
          <a:r>
            <a:rPr lang="en-US" altLang="ja-JP" sz="900" b="0" i="0" baseline="0">
              <a:solidFill>
                <a:schemeClr val="dk1"/>
              </a:solidFill>
              <a:effectLst/>
              <a:latin typeface="+mn-lt"/>
              <a:ea typeface="+mn-ea"/>
              <a:cs typeface="+mn-cs"/>
            </a:rPr>
            <a:t>6</a:t>
          </a:r>
          <a:r>
            <a:rPr lang="ja-JP" altLang="ja-JP" sz="900" b="0" i="0" baseline="0">
              <a:solidFill>
                <a:schemeClr val="dk1"/>
              </a:solidFill>
              <a:effectLst/>
              <a:latin typeface="+mn-lt"/>
              <a:ea typeface="+mn-ea"/>
              <a:cs typeface="+mn-cs"/>
            </a:rPr>
            <a:t>年度の標準財政規模は対前年度比</a:t>
          </a:r>
          <a:r>
            <a:rPr lang="en-US" altLang="ja-JP" sz="900" b="0" i="0" baseline="0">
              <a:solidFill>
                <a:schemeClr val="dk1"/>
              </a:solidFill>
              <a:effectLst/>
              <a:latin typeface="+mn-lt"/>
              <a:ea typeface="+mn-ea"/>
              <a:cs typeface="+mn-cs"/>
            </a:rPr>
            <a:t>2</a:t>
          </a:r>
          <a:r>
            <a:rPr lang="ja-JP" altLang="en-US" sz="900" b="0" i="0" baseline="0">
              <a:solidFill>
                <a:schemeClr val="dk1"/>
              </a:solidFill>
              <a:effectLst/>
              <a:latin typeface="+mn-lt"/>
              <a:ea typeface="+mn-ea"/>
              <a:cs typeface="+mn-cs"/>
            </a:rPr>
            <a:t>億</a:t>
          </a:r>
          <a:r>
            <a:rPr lang="en-US" altLang="ja-JP" sz="900" b="0" i="0" baseline="0">
              <a:solidFill>
                <a:schemeClr val="dk1"/>
              </a:solidFill>
              <a:effectLst/>
              <a:latin typeface="+mn-lt"/>
              <a:ea typeface="+mn-ea"/>
              <a:cs typeface="+mn-cs"/>
            </a:rPr>
            <a:t>5,828</a:t>
          </a:r>
          <a:r>
            <a:rPr lang="ja-JP" altLang="ja-JP" sz="900" b="0" i="0" baseline="0">
              <a:solidFill>
                <a:schemeClr val="dk1"/>
              </a:solidFill>
              <a:effectLst/>
              <a:latin typeface="+mn-lt"/>
              <a:ea typeface="+mn-ea"/>
              <a:cs typeface="+mn-cs"/>
            </a:rPr>
            <a:t>万円</a:t>
          </a:r>
          <a:r>
            <a:rPr lang="ja-JP" altLang="en-US" sz="900" b="0" i="0" baseline="0">
              <a:solidFill>
                <a:schemeClr val="dk1"/>
              </a:solidFill>
              <a:effectLst/>
              <a:latin typeface="+mn-lt"/>
              <a:ea typeface="+mn-ea"/>
              <a:cs typeface="+mn-cs"/>
            </a:rPr>
            <a:t>増</a:t>
          </a:r>
          <a:r>
            <a:rPr lang="ja-JP" altLang="ja-JP" sz="900" b="0" i="0" baseline="0">
              <a:solidFill>
                <a:schemeClr val="dk1"/>
              </a:solidFill>
              <a:effectLst/>
              <a:latin typeface="+mn-lt"/>
              <a:ea typeface="+mn-ea"/>
              <a:cs typeface="+mn-cs"/>
            </a:rPr>
            <a:t>の</a:t>
          </a:r>
          <a:r>
            <a:rPr lang="en-US" altLang="ja-JP" sz="900" b="0" i="0" baseline="0">
              <a:solidFill>
                <a:schemeClr val="dk1"/>
              </a:solidFill>
              <a:effectLst/>
              <a:latin typeface="+mn-lt"/>
              <a:ea typeface="+mn-ea"/>
              <a:cs typeface="+mn-cs"/>
            </a:rPr>
            <a:t>71</a:t>
          </a:r>
          <a:r>
            <a:rPr lang="ja-JP" altLang="ja-JP" sz="900" b="0" i="0" baseline="0">
              <a:solidFill>
                <a:schemeClr val="dk1"/>
              </a:solidFill>
              <a:effectLst/>
              <a:latin typeface="+mn-lt"/>
              <a:ea typeface="+mn-ea"/>
              <a:cs typeface="+mn-cs"/>
            </a:rPr>
            <a:t>憶</a:t>
          </a:r>
          <a:r>
            <a:rPr lang="en-US" altLang="ja-JP" sz="900" b="0" i="0" baseline="0">
              <a:solidFill>
                <a:schemeClr val="dk1"/>
              </a:solidFill>
              <a:effectLst/>
              <a:latin typeface="+mn-lt"/>
              <a:ea typeface="+mn-ea"/>
              <a:cs typeface="+mn-cs"/>
            </a:rPr>
            <a:t>8,473</a:t>
          </a:r>
          <a:r>
            <a:rPr lang="ja-JP" altLang="ja-JP" sz="900" b="0" i="0" baseline="0">
              <a:solidFill>
                <a:schemeClr val="dk1"/>
              </a:solidFill>
              <a:effectLst/>
              <a:latin typeface="+mn-lt"/>
              <a:ea typeface="+mn-ea"/>
              <a:cs typeface="+mn-cs"/>
            </a:rPr>
            <a:t>万円であった。</a:t>
          </a:r>
          <a:endParaRPr lang="ja-JP" altLang="ja-JP" sz="900">
            <a:effectLst/>
          </a:endParaRPr>
        </a:p>
        <a:p>
          <a:pPr rtl="0"/>
          <a:r>
            <a:rPr lang="ja-JP" altLang="ja-JP" sz="900" b="0" i="0" baseline="0">
              <a:solidFill>
                <a:schemeClr val="dk1"/>
              </a:solidFill>
              <a:effectLst/>
              <a:latin typeface="+mn-lt"/>
              <a:ea typeface="+mn-ea"/>
              <a:cs typeface="+mn-cs"/>
            </a:rPr>
            <a:t>　財政調整基金残高は</a:t>
          </a:r>
          <a:r>
            <a:rPr lang="ja-JP" altLang="en-US" sz="900" b="0" i="0" baseline="0">
              <a:solidFill>
                <a:schemeClr val="dk1"/>
              </a:solidFill>
              <a:effectLst/>
              <a:latin typeface="+mn-lt"/>
              <a:ea typeface="+mn-ea"/>
              <a:cs typeface="+mn-cs"/>
            </a:rPr>
            <a:t>人件費や物件費の高騰等に伴う歳出総額の増大に伴い、不足額を埋めるための財源として取り崩しを行い</a:t>
          </a:r>
          <a:r>
            <a:rPr lang="ja-JP" altLang="ja-JP" sz="900" b="0" i="0" baseline="0">
              <a:solidFill>
                <a:schemeClr val="dk1"/>
              </a:solidFill>
              <a:effectLst/>
              <a:latin typeface="+mn-lt"/>
              <a:ea typeface="+mn-ea"/>
              <a:cs typeface="+mn-cs"/>
            </a:rPr>
            <a:t>、対前年度比</a:t>
          </a:r>
          <a:r>
            <a:rPr lang="en-US" altLang="ja-JP" sz="900" b="0" i="0" baseline="0">
              <a:solidFill>
                <a:schemeClr val="dk1"/>
              </a:solidFill>
              <a:effectLst/>
              <a:latin typeface="+mn-lt"/>
              <a:ea typeface="+mn-ea"/>
              <a:cs typeface="+mn-cs"/>
            </a:rPr>
            <a:t>1</a:t>
          </a:r>
          <a:r>
            <a:rPr lang="ja-JP" altLang="en-US" sz="900" b="0" i="0" baseline="0">
              <a:solidFill>
                <a:schemeClr val="dk1"/>
              </a:solidFill>
              <a:effectLst/>
              <a:latin typeface="+mn-lt"/>
              <a:ea typeface="+mn-ea"/>
              <a:cs typeface="+mn-cs"/>
            </a:rPr>
            <a:t>億</a:t>
          </a:r>
          <a:r>
            <a:rPr lang="en-US" altLang="ja-JP" sz="900" b="0" i="0" baseline="0">
              <a:solidFill>
                <a:schemeClr val="dk1"/>
              </a:solidFill>
              <a:effectLst/>
              <a:latin typeface="+mn-lt"/>
              <a:ea typeface="+mn-ea"/>
              <a:cs typeface="+mn-cs"/>
            </a:rPr>
            <a:t>6,418</a:t>
          </a:r>
          <a:r>
            <a:rPr lang="ja-JP" altLang="ja-JP" sz="900" b="0" i="0" baseline="0">
              <a:solidFill>
                <a:schemeClr val="dk1"/>
              </a:solidFill>
              <a:effectLst/>
              <a:latin typeface="+mn-lt"/>
              <a:ea typeface="+mn-ea"/>
              <a:cs typeface="+mn-cs"/>
            </a:rPr>
            <a:t>万円</a:t>
          </a:r>
          <a:r>
            <a:rPr lang="ja-JP" altLang="en-US" sz="900" b="0" i="0" baseline="0">
              <a:solidFill>
                <a:schemeClr val="dk1"/>
              </a:solidFill>
              <a:effectLst/>
              <a:latin typeface="+mn-lt"/>
              <a:ea typeface="+mn-ea"/>
              <a:cs typeface="+mn-cs"/>
            </a:rPr>
            <a:t>減</a:t>
          </a:r>
          <a:r>
            <a:rPr lang="ja-JP" altLang="ja-JP" sz="900" b="0" i="0" baseline="0">
              <a:solidFill>
                <a:schemeClr val="dk1"/>
              </a:solidFill>
              <a:effectLst/>
              <a:latin typeface="+mn-lt"/>
              <a:ea typeface="+mn-ea"/>
              <a:cs typeface="+mn-cs"/>
            </a:rPr>
            <a:t>の</a:t>
          </a:r>
          <a:r>
            <a:rPr lang="en-US" altLang="ja-JP" sz="900" b="0" i="0" baseline="0">
              <a:solidFill>
                <a:schemeClr val="dk1"/>
              </a:solidFill>
              <a:effectLst/>
              <a:latin typeface="+mn-lt"/>
              <a:ea typeface="+mn-ea"/>
              <a:cs typeface="+mn-cs"/>
            </a:rPr>
            <a:t>16</a:t>
          </a:r>
          <a:r>
            <a:rPr lang="ja-JP" altLang="ja-JP" sz="900" b="0" i="0" baseline="0">
              <a:solidFill>
                <a:schemeClr val="dk1"/>
              </a:solidFill>
              <a:effectLst/>
              <a:latin typeface="+mn-lt"/>
              <a:ea typeface="+mn-ea"/>
              <a:cs typeface="+mn-cs"/>
            </a:rPr>
            <a:t>憶</a:t>
          </a:r>
          <a:r>
            <a:rPr lang="en-US" altLang="ja-JP" sz="900" b="0" i="0" baseline="0">
              <a:solidFill>
                <a:schemeClr val="dk1"/>
              </a:solidFill>
              <a:effectLst/>
              <a:latin typeface="+mn-lt"/>
              <a:ea typeface="+mn-ea"/>
              <a:cs typeface="+mn-cs"/>
            </a:rPr>
            <a:t>8,117</a:t>
          </a:r>
          <a:r>
            <a:rPr lang="ja-JP" altLang="ja-JP" sz="900" b="0" i="0" baseline="0">
              <a:solidFill>
                <a:schemeClr val="dk1"/>
              </a:solidFill>
              <a:effectLst/>
              <a:latin typeface="+mn-lt"/>
              <a:ea typeface="+mn-ea"/>
              <a:cs typeface="+mn-cs"/>
            </a:rPr>
            <a:t>万円となった。</a:t>
          </a:r>
          <a:endParaRPr lang="ja-JP" altLang="ja-JP" sz="900">
            <a:effectLst/>
          </a:endParaRPr>
        </a:p>
        <a:p>
          <a:pPr rtl="0"/>
          <a:r>
            <a:rPr lang="ja-JP" altLang="ja-JP" sz="900" b="0" i="0" baseline="0">
              <a:solidFill>
                <a:schemeClr val="dk1"/>
              </a:solidFill>
              <a:effectLst/>
              <a:latin typeface="+mn-lt"/>
              <a:ea typeface="+mn-ea"/>
              <a:cs typeface="+mn-cs"/>
            </a:rPr>
            <a:t>　</a:t>
          </a:r>
          <a:r>
            <a:rPr lang="ja-JP" altLang="en-US" sz="900" b="0" i="0" baseline="0">
              <a:solidFill>
                <a:schemeClr val="dk1"/>
              </a:solidFill>
              <a:effectLst/>
              <a:latin typeface="+mn-lt"/>
              <a:ea typeface="+mn-ea"/>
              <a:cs typeface="+mn-cs"/>
            </a:rPr>
            <a:t>大山町の大きな収入割合を占める普通交付税は</a:t>
          </a:r>
          <a:r>
            <a:rPr lang="ja-JP" altLang="ja-JP" sz="900" b="0" i="0" baseline="0">
              <a:solidFill>
                <a:schemeClr val="dk1"/>
              </a:solidFill>
              <a:effectLst/>
              <a:latin typeface="+mn-lt"/>
              <a:ea typeface="+mn-ea"/>
              <a:cs typeface="+mn-cs"/>
            </a:rPr>
            <a:t>臨時経済対策費や給与改定費等の増により</a:t>
          </a:r>
          <a:r>
            <a:rPr lang="ja-JP" altLang="en-US" sz="900" b="0" i="0" baseline="0">
              <a:solidFill>
                <a:schemeClr val="dk1"/>
              </a:solidFill>
              <a:effectLst/>
              <a:latin typeface="+mn-lt"/>
              <a:ea typeface="+mn-ea"/>
              <a:cs typeface="+mn-cs"/>
            </a:rPr>
            <a:t>増となったものの、物価高騰対策事業や標準準拠システム導入事業の実施、また給与のベースアップによる人件費の増や物価高騰に伴う物件費等の増</a:t>
          </a:r>
          <a:r>
            <a:rPr lang="ja-JP" altLang="ja-JP" sz="900" b="0" i="0" baseline="0">
              <a:solidFill>
                <a:schemeClr val="dk1"/>
              </a:solidFill>
              <a:effectLst/>
              <a:latin typeface="+mn-lt"/>
              <a:ea typeface="+mn-ea"/>
              <a:cs typeface="+mn-cs"/>
            </a:rPr>
            <a:t>などによる歳出総額の増</a:t>
          </a:r>
          <a:r>
            <a:rPr lang="ja-JP" altLang="en-US" sz="900" b="0" i="0" baseline="0">
              <a:solidFill>
                <a:schemeClr val="dk1"/>
              </a:solidFill>
              <a:effectLst/>
              <a:latin typeface="+mn-lt"/>
              <a:ea typeface="+mn-ea"/>
              <a:cs typeface="+mn-cs"/>
            </a:rPr>
            <a:t>が著しく</a:t>
          </a:r>
          <a:r>
            <a:rPr lang="ja-JP" altLang="ja-JP" sz="900" b="0" i="0" baseline="0">
              <a:solidFill>
                <a:schemeClr val="dk1"/>
              </a:solidFill>
              <a:effectLst/>
              <a:latin typeface="+mn-lt"/>
              <a:ea typeface="+mn-ea"/>
              <a:cs typeface="+mn-cs"/>
            </a:rPr>
            <a:t>、実質収支額は対前年度比</a:t>
          </a:r>
          <a:r>
            <a:rPr lang="en-US" altLang="ja-JP" sz="900" b="0" i="0" baseline="0">
              <a:solidFill>
                <a:schemeClr val="dk1"/>
              </a:solidFill>
              <a:effectLst/>
              <a:latin typeface="+mn-lt"/>
              <a:ea typeface="+mn-ea"/>
              <a:cs typeface="+mn-cs"/>
            </a:rPr>
            <a:t>1</a:t>
          </a:r>
          <a:r>
            <a:rPr lang="ja-JP" altLang="en-US" sz="900" b="0" i="0" baseline="0">
              <a:solidFill>
                <a:schemeClr val="dk1"/>
              </a:solidFill>
              <a:effectLst/>
              <a:latin typeface="+mn-lt"/>
              <a:ea typeface="+mn-ea"/>
              <a:cs typeface="+mn-cs"/>
            </a:rPr>
            <a:t>億</a:t>
          </a:r>
          <a:r>
            <a:rPr lang="en-US" altLang="ja-JP" sz="900" b="0" i="0" baseline="0">
              <a:solidFill>
                <a:schemeClr val="dk1"/>
              </a:solidFill>
              <a:effectLst/>
              <a:latin typeface="+mn-lt"/>
              <a:ea typeface="+mn-ea"/>
              <a:cs typeface="+mn-cs"/>
            </a:rPr>
            <a:t>4779</a:t>
          </a:r>
          <a:r>
            <a:rPr lang="ja-JP" altLang="ja-JP" sz="900" b="0" i="0" baseline="0">
              <a:solidFill>
                <a:schemeClr val="dk1"/>
              </a:solidFill>
              <a:effectLst/>
              <a:latin typeface="+mn-lt"/>
              <a:ea typeface="+mn-ea"/>
              <a:cs typeface="+mn-cs"/>
            </a:rPr>
            <a:t>万円減の</a:t>
          </a:r>
          <a:r>
            <a:rPr lang="en-US" altLang="ja-JP" sz="900" b="0" i="0" baseline="0">
              <a:solidFill>
                <a:schemeClr val="dk1"/>
              </a:solidFill>
              <a:effectLst/>
              <a:latin typeface="+mn-lt"/>
              <a:ea typeface="+mn-ea"/>
              <a:cs typeface="+mn-cs"/>
            </a:rPr>
            <a:t>2</a:t>
          </a:r>
          <a:r>
            <a:rPr lang="ja-JP" altLang="ja-JP" sz="900" b="0" i="0" baseline="0">
              <a:solidFill>
                <a:schemeClr val="dk1"/>
              </a:solidFill>
              <a:effectLst/>
              <a:latin typeface="+mn-lt"/>
              <a:ea typeface="+mn-ea"/>
              <a:cs typeface="+mn-cs"/>
            </a:rPr>
            <a:t>憶</a:t>
          </a:r>
          <a:r>
            <a:rPr lang="en-US" altLang="ja-JP" sz="900" b="0" i="0" baseline="0">
              <a:solidFill>
                <a:schemeClr val="dk1"/>
              </a:solidFill>
              <a:effectLst/>
              <a:latin typeface="+mn-lt"/>
              <a:ea typeface="+mn-ea"/>
              <a:cs typeface="+mn-cs"/>
            </a:rPr>
            <a:t>7,719</a:t>
          </a:r>
          <a:r>
            <a:rPr lang="ja-JP" altLang="ja-JP" sz="900" b="0" i="0" baseline="0">
              <a:solidFill>
                <a:schemeClr val="dk1"/>
              </a:solidFill>
              <a:effectLst/>
              <a:latin typeface="+mn-lt"/>
              <a:ea typeface="+mn-ea"/>
              <a:cs typeface="+mn-cs"/>
            </a:rPr>
            <a:t>万円となり、実質単年度収支は対前年度比</a:t>
          </a:r>
          <a:r>
            <a:rPr lang="en-US" altLang="ja-JP" sz="900" b="0" i="0" baseline="0">
              <a:solidFill>
                <a:schemeClr val="dk1"/>
              </a:solidFill>
              <a:effectLst/>
              <a:latin typeface="+mn-lt"/>
              <a:ea typeface="+mn-ea"/>
              <a:cs typeface="+mn-cs"/>
            </a:rPr>
            <a:t>2</a:t>
          </a:r>
          <a:r>
            <a:rPr lang="ja-JP" altLang="ja-JP" sz="900" b="0" i="0" baseline="0">
              <a:solidFill>
                <a:schemeClr val="dk1"/>
              </a:solidFill>
              <a:effectLst/>
              <a:latin typeface="+mn-lt"/>
              <a:ea typeface="+mn-ea"/>
              <a:cs typeface="+mn-cs"/>
            </a:rPr>
            <a:t>億</a:t>
          </a:r>
          <a:r>
            <a:rPr lang="en-US" altLang="ja-JP" sz="900" b="0" i="0" baseline="0">
              <a:solidFill>
                <a:schemeClr val="dk1"/>
              </a:solidFill>
              <a:effectLst/>
              <a:latin typeface="+mn-lt"/>
              <a:ea typeface="+mn-ea"/>
              <a:cs typeface="+mn-cs"/>
            </a:rPr>
            <a:t>4,330</a:t>
          </a:r>
          <a:r>
            <a:rPr lang="ja-JP" altLang="ja-JP" sz="900" b="0" i="0" baseline="0">
              <a:solidFill>
                <a:schemeClr val="dk1"/>
              </a:solidFill>
              <a:effectLst/>
              <a:latin typeface="+mn-lt"/>
              <a:ea typeface="+mn-ea"/>
              <a:cs typeface="+mn-cs"/>
            </a:rPr>
            <a:t>万円の減となった。</a:t>
          </a:r>
          <a:endParaRPr lang="en-US" altLang="ja-JP" sz="90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鳥取県大山町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前年度同様、令和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年度もすべての会計で黒字決算となっている。今後も赤字決算を出すことのないよう、健全な財政運営の取組みを図る。</a:t>
          </a:r>
          <a:endParaRPr lang="ja-JP" altLang="ja-JP" sz="1400">
            <a:effectLst/>
          </a:endParaRPr>
        </a:p>
        <a:p>
          <a:r>
            <a:rPr kumimoji="1" lang="ja-JP" altLang="ja-JP" sz="1100">
              <a:solidFill>
                <a:schemeClr val="dk1"/>
              </a:solidFill>
              <a:effectLst/>
              <a:latin typeface="+mn-lt"/>
              <a:ea typeface="+mn-ea"/>
              <a:cs typeface="+mn-cs"/>
            </a:rPr>
            <a:t>　公共下水道事業・農業集落排水事業特別会計は、</a:t>
          </a:r>
          <a:r>
            <a:rPr kumimoji="1" lang="ja-JP" altLang="en-US" sz="1100">
              <a:solidFill>
                <a:schemeClr val="dk1"/>
              </a:solidFill>
              <a:effectLst/>
              <a:latin typeface="+mn-lt"/>
              <a:ea typeface="+mn-ea"/>
              <a:cs typeface="+mn-cs"/>
            </a:rPr>
            <a:t>会計の法適化に伴い下水道事業として一本化を行った。下水道関係</a:t>
          </a:r>
          <a:r>
            <a:rPr kumimoji="1" lang="ja-JP" altLang="ja-JP" sz="1100">
              <a:solidFill>
                <a:schemeClr val="dk1"/>
              </a:solidFill>
              <a:effectLst/>
              <a:latin typeface="+mn-lt"/>
              <a:ea typeface="+mn-ea"/>
              <a:cs typeface="+mn-cs"/>
            </a:rPr>
            <a:t>施設の老朽化が進</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長寿命化対策事業を行っており、今後工事実施により起債借入償還額が増加することが見込まれる。このため料金水準の適正化による歳入の確保を図るとともに、人口減少が予想される状況を考慮し、施設の統廃合等による施設の更新経費・維持管理経費等の歳出経費削減を進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12431044</v>
      </c>
      <c r="BO4" s="436"/>
      <c r="BP4" s="436"/>
      <c r="BQ4" s="436"/>
      <c r="BR4" s="436"/>
      <c r="BS4" s="436"/>
      <c r="BT4" s="436"/>
      <c r="BU4" s="437"/>
      <c r="BV4" s="435">
        <v>12390727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v>
      </c>
      <c r="CU4" s="576"/>
      <c r="CV4" s="576"/>
      <c r="CW4" s="576"/>
      <c r="CX4" s="576"/>
      <c r="CY4" s="576"/>
      <c r="CZ4" s="576"/>
      <c r="DA4" s="577"/>
      <c r="DB4" s="575">
        <v>6.1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11976881</v>
      </c>
      <c r="BO5" s="407"/>
      <c r="BP5" s="407"/>
      <c r="BQ5" s="407"/>
      <c r="BR5" s="407"/>
      <c r="BS5" s="407"/>
      <c r="BT5" s="407"/>
      <c r="BU5" s="408"/>
      <c r="BV5" s="406">
        <v>11744661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96.8</v>
      </c>
      <c r="CU5" s="404"/>
      <c r="CV5" s="404"/>
      <c r="CW5" s="404"/>
      <c r="CX5" s="404"/>
      <c r="CY5" s="404"/>
      <c r="CZ5" s="404"/>
      <c r="DA5" s="405"/>
      <c r="DB5" s="403">
        <v>93.9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454163</v>
      </c>
      <c r="BO6" s="407"/>
      <c r="BP6" s="407"/>
      <c r="BQ6" s="407"/>
      <c r="BR6" s="407"/>
      <c r="BS6" s="407"/>
      <c r="BT6" s="407"/>
      <c r="BU6" s="408"/>
      <c r="BV6" s="406">
        <v>646066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v>
      </c>
      <c r="CU6" s="550"/>
      <c r="CV6" s="550"/>
      <c r="CW6" s="550"/>
      <c r="CX6" s="550"/>
      <c r="CY6" s="550"/>
      <c r="CZ6" s="550"/>
      <c r="DA6" s="551"/>
      <c r="DB6" s="549">
        <v>94.4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176978</v>
      </c>
      <c r="BO7" s="407"/>
      <c r="BP7" s="407"/>
      <c r="BQ7" s="407"/>
      <c r="BR7" s="407"/>
      <c r="BS7" s="407"/>
      <c r="BT7" s="407"/>
      <c r="BU7" s="408"/>
      <c r="BV7" s="406">
        <v>221979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6957131</v>
      </c>
      <c r="CU7" s="407"/>
      <c r="CV7" s="407"/>
      <c r="CW7" s="407"/>
      <c r="CX7" s="407"/>
      <c r="CY7" s="407"/>
      <c r="CZ7" s="407"/>
      <c r="DA7" s="408"/>
      <c r="DB7" s="406">
        <v>6926449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277185</v>
      </c>
      <c r="BO8" s="407"/>
      <c r="BP8" s="407"/>
      <c r="BQ8" s="407"/>
      <c r="BR8" s="407"/>
      <c r="BS8" s="407"/>
      <c r="BT8" s="407"/>
      <c r="BU8" s="408"/>
      <c r="BV8" s="406">
        <v>424087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15370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-146902</v>
      </c>
      <c r="BO9" s="407"/>
      <c r="BP9" s="407"/>
      <c r="BQ9" s="407"/>
      <c r="BR9" s="407"/>
      <c r="BS9" s="407"/>
      <c r="BT9" s="407"/>
      <c r="BU9" s="408"/>
      <c r="BV9" s="406">
        <v>-75569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14.4</v>
      </c>
      <c r="CU9" s="404"/>
      <c r="CV9" s="404"/>
      <c r="CW9" s="404"/>
      <c r="CX9" s="404"/>
      <c r="CY9" s="404"/>
      <c r="CZ9" s="404"/>
      <c r="DA9" s="405"/>
      <c r="DB9" s="403">
        <v>15.8</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16470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5785</v>
      </c>
      <c r="BO10" s="407"/>
      <c r="BP10" s="407"/>
      <c r="BQ10" s="407"/>
      <c r="BR10" s="407"/>
      <c r="BS10" s="407"/>
      <c r="BT10" s="407"/>
      <c r="BU10" s="408"/>
      <c r="BV10" s="406">
        <v>7755</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14786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170000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14633</v>
      </c>
      <c r="S13" s="494"/>
      <c r="T13" s="494"/>
      <c r="U13" s="494"/>
      <c r="V13" s="495"/>
      <c r="W13" s="496" t="s">
        <v>131</v>
      </c>
      <c r="X13" s="392"/>
      <c r="Y13" s="392"/>
      <c r="Z13" s="392"/>
      <c r="AA13" s="392"/>
      <c r="AB13" s="393"/>
      <c r="AC13" s="359">
        <v>1956</v>
      </c>
      <c r="AD13" s="360"/>
      <c r="AE13" s="360"/>
      <c r="AF13" s="360"/>
      <c r="AG13" s="361"/>
      <c r="AH13" s="359">
        <v>2252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-311117</v>
      </c>
      <c r="BO13" s="407"/>
      <c r="BP13" s="407"/>
      <c r="BQ13" s="407"/>
      <c r="BR13" s="407"/>
      <c r="BS13" s="407"/>
      <c r="BT13" s="407"/>
      <c r="BU13" s="408"/>
      <c r="BV13" s="406">
        <v>-67814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9.8000000000000007</v>
      </c>
      <c r="CU13" s="404"/>
      <c r="CV13" s="404"/>
      <c r="CW13" s="404"/>
      <c r="CX13" s="404"/>
      <c r="CY13" s="404"/>
      <c r="CZ13" s="404"/>
      <c r="DA13" s="405"/>
      <c r="DB13" s="403">
        <v>10.199999999999999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15048</v>
      </c>
      <c r="S14" s="494"/>
      <c r="T14" s="494"/>
      <c r="U14" s="494"/>
      <c r="V14" s="495"/>
      <c r="W14" s="497"/>
      <c r="X14" s="395"/>
      <c r="Y14" s="395"/>
      <c r="Z14" s="395"/>
      <c r="AA14" s="395"/>
      <c r="AB14" s="396"/>
      <c r="AC14" s="486">
        <v>23.8</v>
      </c>
      <c r="AD14" s="487"/>
      <c r="AE14" s="487"/>
      <c r="AF14" s="487"/>
      <c r="AG14" s="488"/>
      <c r="AH14" s="486">
        <v>25.9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14900</v>
      </c>
      <c r="S15" s="494"/>
      <c r="T15" s="494"/>
      <c r="U15" s="494"/>
      <c r="V15" s="495"/>
      <c r="W15" s="496" t="s">
        <v>137</v>
      </c>
      <c r="X15" s="392"/>
      <c r="Y15" s="392"/>
      <c r="Z15" s="392"/>
      <c r="AA15" s="392"/>
      <c r="AB15" s="393"/>
      <c r="AC15" s="359">
        <v>1611</v>
      </c>
      <c r="AD15" s="360"/>
      <c r="AE15" s="360"/>
      <c r="AF15" s="360"/>
      <c r="AG15" s="361"/>
      <c r="AH15" s="359">
        <v>1688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1763385</v>
      </c>
      <c r="BO15" s="436"/>
      <c r="BP15" s="436"/>
      <c r="BQ15" s="436"/>
      <c r="BR15" s="436"/>
      <c r="BS15" s="436"/>
      <c r="BT15" s="436"/>
      <c r="BU15" s="437"/>
      <c r="BV15" s="435">
        <v>1738680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19.600000000000001</v>
      </c>
      <c r="AD16" s="487"/>
      <c r="AE16" s="487"/>
      <c r="AF16" s="487"/>
      <c r="AG16" s="488"/>
      <c r="AH16" s="486">
        <v>19.399999999999999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6510775</v>
      </c>
      <c r="BO16" s="407"/>
      <c r="BP16" s="407"/>
      <c r="BQ16" s="407"/>
      <c r="BR16" s="407"/>
      <c r="BS16" s="407"/>
      <c r="BT16" s="407"/>
      <c r="BU16" s="408"/>
      <c r="BV16" s="406">
        <v>6496547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4641</v>
      </c>
      <c r="AD17" s="360"/>
      <c r="AE17" s="360"/>
      <c r="AF17" s="360"/>
      <c r="AG17" s="361"/>
      <c r="AH17" s="359">
        <v>4753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2195349</v>
      </c>
      <c r="BO17" s="407"/>
      <c r="BP17" s="407"/>
      <c r="BQ17" s="407"/>
      <c r="BR17" s="407"/>
      <c r="BS17" s="407"/>
      <c r="BT17" s="407"/>
      <c r="BU17" s="408"/>
      <c r="BV17" s="406">
        <v>2164364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189.74</v>
      </c>
      <c r="M18" s="459"/>
      <c r="N18" s="459"/>
      <c r="O18" s="459"/>
      <c r="P18" s="459"/>
      <c r="Q18" s="459"/>
      <c r="R18" s="460"/>
      <c r="S18" s="460"/>
      <c r="T18" s="460"/>
      <c r="U18" s="460"/>
      <c r="V18" s="461"/>
      <c r="W18" s="477"/>
      <c r="X18" s="478"/>
      <c r="Y18" s="478"/>
      <c r="Z18" s="478"/>
      <c r="AA18" s="478"/>
      <c r="AB18" s="502"/>
      <c r="AC18" s="376">
        <v>56.5</v>
      </c>
      <c r="AD18" s="377"/>
      <c r="AE18" s="377"/>
      <c r="AF18" s="377"/>
      <c r="AG18" s="462"/>
      <c r="AH18" s="376">
        <v>54.7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6820150</v>
      </c>
      <c r="BO18" s="407"/>
      <c r="BP18" s="407"/>
      <c r="BQ18" s="407"/>
      <c r="BR18" s="407"/>
      <c r="BS18" s="407"/>
      <c r="BT18" s="407"/>
      <c r="BU18" s="408"/>
      <c r="BV18" s="406">
        <v>6543917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81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8533651</v>
      </c>
      <c r="BO19" s="407"/>
      <c r="BP19" s="407"/>
      <c r="BQ19" s="407"/>
      <c r="BR19" s="407"/>
      <c r="BS19" s="407"/>
      <c r="BT19" s="407"/>
      <c r="BU19" s="408"/>
      <c r="BV19" s="406">
        <v>8297729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5247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7380297</v>
      </c>
      <c r="BO22" s="436"/>
      <c r="BP22" s="436"/>
      <c r="BQ22" s="436"/>
      <c r="BR22" s="436"/>
      <c r="BS22" s="436"/>
      <c r="BT22" s="436"/>
      <c r="BU22" s="437"/>
      <c r="BV22" s="435">
        <v>7921592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5437529</v>
      </c>
      <c r="BO23" s="407"/>
      <c r="BP23" s="407"/>
      <c r="BQ23" s="407"/>
      <c r="BR23" s="407"/>
      <c r="BS23" s="407"/>
      <c r="BT23" s="407"/>
      <c r="BU23" s="408"/>
      <c r="BV23" s="406">
        <v>5771482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8140</v>
      </c>
      <c r="R24" s="360"/>
      <c r="S24" s="360"/>
      <c r="T24" s="360"/>
      <c r="U24" s="360"/>
      <c r="V24" s="361"/>
      <c r="W24" s="449"/>
      <c r="X24" s="386"/>
      <c r="Y24" s="387"/>
      <c r="Z24" s="362" t="s">
        <v>162</v>
      </c>
      <c r="AA24" s="363"/>
      <c r="AB24" s="363"/>
      <c r="AC24" s="363"/>
      <c r="AD24" s="363"/>
      <c r="AE24" s="363"/>
      <c r="AF24" s="363"/>
      <c r="AG24" s="364"/>
      <c r="AH24" s="359">
        <v>192</v>
      </c>
      <c r="AI24" s="360"/>
      <c r="AJ24" s="360"/>
      <c r="AK24" s="360"/>
      <c r="AL24" s="361"/>
      <c r="AM24" s="359">
        <v>582912</v>
      </c>
      <c r="AN24" s="360"/>
      <c r="AO24" s="360"/>
      <c r="AP24" s="360"/>
      <c r="AQ24" s="360"/>
      <c r="AR24" s="361"/>
      <c r="AS24" s="359">
        <v>3036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4993183</v>
      </c>
      <c r="BO24" s="407"/>
      <c r="BP24" s="407"/>
      <c r="BQ24" s="407"/>
      <c r="BR24" s="407"/>
      <c r="BS24" s="407"/>
      <c r="BT24" s="407"/>
      <c r="BU24" s="408"/>
      <c r="BV24" s="406">
        <v>5197501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3188694</v>
      </c>
      <c r="BO25" s="436"/>
      <c r="BP25" s="436"/>
      <c r="BQ25" s="436"/>
      <c r="BR25" s="436"/>
      <c r="BS25" s="436"/>
      <c r="BT25" s="436"/>
      <c r="BU25" s="437"/>
      <c r="BV25" s="435">
        <v>1298778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6110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22792</v>
      </c>
      <c r="AN26" s="360"/>
      <c r="AO26" s="360"/>
      <c r="AP26" s="360"/>
      <c r="AQ26" s="360"/>
      <c r="AR26" s="361"/>
      <c r="AS26" s="359">
        <v>3256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3230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336059</v>
      </c>
      <c r="BO27" s="441"/>
      <c r="BP27" s="441"/>
      <c r="BQ27" s="441"/>
      <c r="BR27" s="441"/>
      <c r="BS27" s="441"/>
      <c r="BT27" s="441"/>
      <c r="BU27" s="442"/>
      <c r="BV27" s="440">
        <v>335703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2490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1681127</v>
      </c>
      <c r="BO28" s="436"/>
      <c r="BP28" s="436"/>
      <c r="BQ28" s="436"/>
      <c r="BR28" s="436"/>
      <c r="BS28" s="436"/>
      <c r="BT28" s="436"/>
      <c r="BU28" s="437"/>
      <c r="BV28" s="435">
        <v>1845342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14</v>
      </c>
      <c r="M29" s="360"/>
      <c r="N29" s="360"/>
      <c r="O29" s="360"/>
      <c r="P29" s="361"/>
      <c r="Q29" s="359">
        <v>2350</v>
      </c>
      <c r="R29" s="360"/>
      <c r="S29" s="360"/>
      <c r="T29" s="360"/>
      <c r="U29" s="360"/>
      <c r="V29" s="361"/>
      <c r="W29" s="450"/>
      <c r="X29" s="451"/>
      <c r="Y29" s="452"/>
      <c r="Z29" s="362" t="s">
        <v>177</v>
      </c>
      <c r="AA29" s="363"/>
      <c r="AB29" s="363"/>
      <c r="AC29" s="363"/>
      <c r="AD29" s="363"/>
      <c r="AE29" s="363"/>
      <c r="AF29" s="363"/>
      <c r="AG29" s="364"/>
      <c r="AH29" s="359">
        <v>192</v>
      </c>
      <c r="AI29" s="360"/>
      <c r="AJ29" s="360"/>
      <c r="AK29" s="360"/>
      <c r="AL29" s="361"/>
      <c r="AM29" s="359">
        <v>582912</v>
      </c>
      <c r="AN29" s="360"/>
      <c r="AO29" s="360"/>
      <c r="AP29" s="360"/>
      <c r="AQ29" s="360"/>
      <c r="AR29" s="361"/>
      <c r="AS29" s="359">
        <v>3036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820318</v>
      </c>
      <c r="BO29" s="407"/>
      <c r="BP29" s="407"/>
      <c r="BQ29" s="407"/>
      <c r="BR29" s="407"/>
      <c r="BS29" s="407"/>
      <c r="BT29" s="407"/>
      <c r="BU29" s="408"/>
      <c r="BV29" s="406">
        <v>795527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93.1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3264680</v>
      </c>
      <c r="BO30" s="441"/>
      <c r="BP30" s="441"/>
      <c r="BQ30" s="441"/>
      <c r="BR30" s="441"/>
      <c r="BS30" s="441"/>
      <c r="BT30" s="441"/>
      <c r="BU30" s="442"/>
      <c r="BV30" s="440">
        <v>3424316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IF('各会計、関係団体の財政状況及び健全化判断比率'!B34="","",'各会計、関係団体の財政状況及び健全化判断比率'!B34)</f>
        <v>風力発電事業特別会計</v>
      </c>
      <c r="BH34" s="355"/>
      <c r="BI34" s="355"/>
      <c r="BJ34" s="355"/>
      <c r="BK34" s="355"/>
      <c r="BL34" s="355"/>
      <c r="BM34" s="355"/>
      <c r="BN34" s="355"/>
      <c r="BO34" s="355"/>
      <c r="BP34" s="355"/>
      <c r="BQ34" s="355"/>
      <c r="BR34" s="355"/>
      <c r="BS34" s="355"/>
      <c r="BT34" s="355"/>
      <c r="BU34" s="355"/>
      <c r="BV34" s="163"/>
      <c r="BW34" s="354">
        <f>IF(BY34="","",MAX(C34:D43,U34:V43,AM34:AN43,BE34:BF43)+1)</f>
        <v>14</v>
      </c>
      <c r="BX34" s="354"/>
      <c r="BY34" s="355" t="str">
        <f>IF('各会計、関係団体の財政状況及び健全化判断比率'!B68="","",'各会計、関係団体の財政状況及び健全化判断比率'!B68)</f>
        <v>鳥取県町村総合事務組合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大山恵みの里公社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国民健康保険診療所特別会計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f t="shared" ref="BE35:BE43" si="1">IF(BG35="","",BE34+1)</f>
        <v>11</v>
      </c>
      <c r="BF35" s="354"/>
      <c r="BG35" s="355" t="str">
        <f>IF('各会計、関係団体の財政状況及び健全化判断比率'!B35="","",'各会計、関係団体の財政状況及び健全化判断比率'!B35)</f>
        <v>温泉事業特別会計</v>
      </c>
      <c r="BH35" s="355"/>
      <c r="BI35" s="355"/>
      <c r="BJ35" s="355"/>
      <c r="BK35" s="355"/>
      <c r="BL35" s="355"/>
      <c r="BM35" s="355"/>
      <c r="BN35" s="355"/>
      <c r="BO35" s="355"/>
      <c r="BP35" s="355"/>
      <c r="BQ35" s="355"/>
      <c r="BR35" s="355"/>
      <c r="BS35" s="355"/>
      <c r="BT35" s="355"/>
      <c r="BU35" s="355"/>
      <c r="BV35" s="163"/>
      <c r="BW35" s="354">
        <f t="shared" ref="BW35:BW43" si="2">IF(BY35="","",BW34+1)</f>
        <v>15</v>
      </c>
      <c r="BX35" s="354"/>
      <c r="BY35" s="355" t="str">
        <f>IF('各会計、関係団体の財政状況及び健全化判断比率'!B69="","",'各会計、関係団体の財政状況及び健全化判断比率'!B69)</f>
        <v>鳥取県西部広域行政管理組合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大山観光局</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開拓専用水道特別会計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f t="shared" si="1"/>
        <v>12</v>
      </c>
      <c r="BF36" s="354"/>
      <c r="BG36" s="355" t="str">
        <f>IF('各会計、関係団体の財政状況及び健全化判断比率'!B36="","",'各会計、関係団体の財政状況及び健全化判断比率'!B36)</f>
        <v>索道事業特別会計</v>
      </c>
      <c r="BH36" s="355"/>
      <c r="BI36" s="355"/>
      <c r="BJ36" s="355"/>
      <c r="BK36" s="355"/>
      <c r="BL36" s="355"/>
      <c r="BM36" s="355"/>
      <c r="BN36" s="355"/>
      <c r="BO36" s="355"/>
      <c r="BP36" s="355"/>
      <c r="BQ36" s="355"/>
      <c r="BR36" s="355"/>
      <c r="BS36" s="355"/>
      <c r="BT36" s="355"/>
      <c r="BU36" s="355"/>
      <c r="BV36" s="163"/>
      <c r="BW36" s="354">
        <f t="shared" si="2"/>
        <v>16</v>
      </c>
      <c r="BX36" s="354"/>
      <c r="BY36" s="355" t="str">
        <f>IF('各会計、関係団体の財政状況及び健全化判断比率'!B70="","",'各会計、関係団体の財政状況及び健全化判断比率'!B70)</f>
        <v>鳥取県後期高齢者医療広域連合 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介護保険特別会計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f t="shared" si="1"/>
        <v>13</v>
      </c>
      <c r="BF37" s="354"/>
      <c r="BG37" s="355" t="str">
        <f>IF('各会計、関係団体の財政状況及び健全化判断比率'!B37="","",'各会計、関係団体の財政状況及び健全化判断比率'!B37)</f>
        <v>宅地造成事業特別会計</v>
      </c>
      <c r="BH37" s="355"/>
      <c r="BI37" s="355"/>
      <c r="BJ37" s="355"/>
      <c r="BK37" s="355"/>
      <c r="BL37" s="355"/>
      <c r="BM37" s="355"/>
      <c r="BN37" s="355"/>
      <c r="BO37" s="355"/>
      <c r="BP37" s="355"/>
      <c r="BQ37" s="355"/>
      <c r="BR37" s="355"/>
      <c r="BS37" s="355"/>
      <c r="BT37" s="355"/>
      <c r="BU37" s="355"/>
      <c r="BV37" s="163"/>
      <c r="BW37" s="354">
        <f t="shared" si="2"/>
        <v>17</v>
      </c>
      <c r="BX37" s="354"/>
      <c r="BY37" s="355" t="str">
        <f>IF('各会計、関係団体の財政状況及び健全化判断比率'!B71="","",'各会計、関係団体の財政状況及び健全化判断比率'!B71)</f>
        <v>鳥取県後期高齢者医療広域連合　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Iz7SGnOmgGtWU9f7J4rAh9zSXINGgH0ZUsMUBjz/n4FLPXJvZu20Ajo6+jyRJMaxKg7QkOQeuKojKiaBkN7Iw==" saltValue="+heq0ynslJ+Uptskoc+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36" t="s">
        <v>540</v>
      </c>
      <c r="D34" s="1136"/>
      <c r="E34" s="1137"/>
      <c r="F34" s="32">
        <v>3.79</v>
      </c>
      <c r="G34" s="33">
        <v>4.72</v>
      </c>
      <c r="H34" s="33">
        <v>4.5999999999999996</v>
      </c>
      <c r="I34" s="33">
        <v>4.9000000000000004</v>
      </c>
      <c r="J34" s="34">
        <v>5.69</v>
      </c>
      <c r="K34" s="22"/>
      <c r="L34" s="22"/>
      <c r="M34" s="22"/>
      <c r="N34" s="22"/>
      <c r="O34" s="22"/>
      <c r="P34" s="22"/>
    </row>
    <row r="35" spans="1:16" ht="39" customHeight="1" x14ac:dyDescent="0.2">
      <c r="A35" s="22"/>
      <c r="B35" s="35"/>
      <c r="C35" s="1132" t="s">
        <v>541</v>
      </c>
      <c r="D35" s="1132"/>
      <c r="E35" s="1133"/>
      <c r="F35" s="36">
        <v>5.42</v>
      </c>
      <c r="G35" s="37">
        <v>6.2</v>
      </c>
      <c r="H35" s="37">
        <v>7.13</v>
      </c>
      <c r="I35" s="37">
        <v>6.12</v>
      </c>
      <c r="J35" s="38">
        <v>3.98</v>
      </c>
      <c r="K35" s="22"/>
      <c r="L35" s="22"/>
      <c r="M35" s="22"/>
      <c r="N35" s="22"/>
      <c r="O35" s="22"/>
      <c r="P35" s="22"/>
    </row>
    <row r="36" spans="1:16" ht="39" customHeight="1" x14ac:dyDescent="0.2">
      <c r="A36" s="22"/>
      <c r="B36" s="35"/>
      <c r="C36" s="1132" t="s">
        <v>542</v>
      </c>
      <c r="D36" s="1132"/>
      <c r="E36" s="1133"/>
      <c r="F36" s="36" t="s">
        <v>494</v>
      </c>
      <c r="G36" s="37" t="s">
        <v>494</v>
      </c>
      <c r="H36" s="37" t="s">
        <v>494</v>
      </c>
      <c r="I36" s="37" t="s">
        <v>494</v>
      </c>
      <c r="J36" s="38">
        <v>3.7</v>
      </c>
      <c r="K36" s="22"/>
      <c r="L36" s="22"/>
      <c r="M36" s="22"/>
      <c r="N36" s="22"/>
      <c r="O36" s="22"/>
      <c r="P36" s="22"/>
    </row>
    <row r="37" spans="1:16" ht="39" customHeight="1" x14ac:dyDescent="0.2">
      <c r="A37" s="22"/>
      <c r="B37" s="35"/>
      <c r="C37" s="1132" t="s">
        <v>543</v>
      </c>
      <c r="D37" s="1132"/>
      <c r="E37" s="1133"/>
      <c r="F37" s="36">
        <v>1.95</v>
      </c>
      <c r="G37" s="37">
        <v>1.8</v>
      </c>
      <c r="H37" s="37">
        <v>2.13</v>
      </c>
      <c r="I37" s="37">
        <v>1.98</v>
      </c>
      <c r="J37" s="38">
        <v>2.57</v>
      </c>
      <c r="K37" s="22"/>
      <c r="L37" s="22"/>
      <c r="M37" s="22"/>
      <c r="N37" s="22"/>
      <c r="O37" s="22"/>
      <c r="P37" s="22"/>
    </row>
    <row r="38" spans="1:16" ht="39" customHeight="1" x14ac:dyDescent="0.2">
      <c r="A38" s="22"/>
      <c r="B38" s="35"/>
      <c r="C38" s="1132" t="s">
        <v>544</v>
      </c>
      <c r="D38" s="1132"/>
      <c r="E38" s="1133"/>
      <c r="F38" s="36">
        <v>0.46</v>
      </c>
      <c r="G38" s="37">
        <v>0.03</v>
      </c>
      <c r="H38" s="37">
        <v>0.01</v>
      </c>
      <c r="I38" s="37">
        <v>0.02</v>
      </c>
      <c r="J38" s="38">
        <v>0.25</v>
      </c>
      <c r="K38" s="22"/>
      <c r="L38" s="22"/>
      <c r="M38" s="22"/>
      <c r="N38" s="22"/>
      <c r="O38" s="22"/>
      <c r="P38" s="22"/>
    </row>
    <row r="39" spans="1:16" ht="39" customHeight="1" x14ac:dyDescent="0.2">
      <c r="A39" s="22"/>
      <c r="B39" s="35"/>
      <c r="C39" s="1132" t="s">
        <v>545</v>
      </c>
      <c r="D39" s="1132"/>
      <c r="E39" s="1133"/>
      <c r="F39" s="36">
        <v>0.2</v>
      </c>
      <c r="G39" s="37">
        <v>0.14000000000000001</v>
      </c>
      <c r="H39" s="37">
        <v>0</v>
      </c>
      <c r="I39" s="37">
        <v>0</v>
      </c>
      <c r="J39" s="38">
        <v>0.11</v>
      </c>
      <c r="K39" s="22"/>
      <c r="L39" s="22"/>
      <c r="M39" s="22"/>
      <c r="N39" s="22"/>
      <c r="O39" s="22"/>
      <c r="P39" s="22"/>
    </row>
    <row r="40" spans="1:16" ht="39" customHeight="1" x14ac:dyDescent="0.2">
      <c r="A40" s="22"/>
      <c r="B40" s="35"/>
      <c r="C40" s="1132" t="s">
        <v>546</v>
      </c>
      <c r="D40" s="1132"/>
      <c r="E40" s="1133"/>
      <c r="F40" s="36">
        <v>0</v>
      </c>
      <c r="G40" s="37">
        <v>0</v>
      </c>
      <c r="H40" s="37">
        <v>0</v>
      </c>
      <c r="I40" s="37">
        <v>0</v>
      </c>
      <c r="J40" s="38">
        <v>0.02</v>
      </c>
      <c r="K40" s="22"/>
      <c r="L40" s="22"/>
      <c r="M40" s="22"/>
      <c r="N40" s="22"/>
      <c r="O40" s="22"/>
      <c r="P40" s="22"/>
    </row>
    <row r="41" spans="1:16" ht="39" customHeight="1" x14ac:dyDescent="0.2">
      <c r="A41" s="22"/>
      <c r="B41" s="35"/>
      <c r="C41" s="1132" t="s">
        <v>547</v>
      </c>
      <c r="D41" s="1132"/>
      <c r="E41" s="1133"/>
      <c r="F41" s="36">
        <v>0.01</v>
      </c>
      <c r="G41" s="37">
        <v>0.01</v>
      </c>
      <c r="H41" s="37">
        <v>0</v>
      </c>
      <c r="I41" s="37">
        <v>0.01</v>
      </c>
      <c r="J41" s="38">
        <v>0.01</v>
      </c>
      <c r="K41" s="22"/>
      <c r="L41" s="22"/>
      <c r="M41" s="22"/>
      <c r="N41" s="22"/>
      <c r="O41" s="22"/>
      <c r="P41" s="22"/>
    </row>
    <row r="42" spans="1:16" ht="39" customHeight="1" x14ac:dyDescent="0.2">
      <c r="A42" s="22"/>
      <c r="B42" s="39"/>
      <c r="C42" s="1132" t="s">
        <v>548</v>
      </c>
      <c r="D42" s="1132"/>
      <c r="E42" s="1133"/>
      <c r="F42" s="36" t="s">
        <v>494</v>
      </c>
      <c r="G42" s="37" t="s">
        <v>494</v>
      </c>
      <c r="H42" s="37" t="s">
        <v>494</v>
      </c>
      <c r="I42" s="37" t="s">
        <v>494</v>
      </c>
      <c r="J42" s="38" t="s">
        <v>494</v>
      </c>
      <c r="K42" s="22"/>
      <c r="L42" s="22"/>
      <c r="M42" s="22"/>
      <c r="N42" s="22"/>
      <c r="O42" s="22"/>
      <c r="P42" s="22"/>
    </row>
    <row r="43" spans="1:16" ht="39" customHeight="1" thickBot="1" x14ac:dyDescent="0.25">
      <c r="A43" s="22"/>
      <c r="B43" s="40"/>
      <c r="C43" s="1134" t="s">
        <v>549</v>
      </c>
      <c r="D43" s="1134"/>
      <c r="E43" s="1135"/>
      <c r="F43" s="41">
        <v>0.39</v>
      </c>
      <c r="G43" s="42">
        <v>0.13</v>
      </c>
      <c r="H43" s="42">
        <v>0.09</v>
      </c>
      <c r="I43" s="42">
        <v>3.95</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XvVAkGCkqvX3BRZsJ56Iw3zYdz+nhgj4+FuyE+GSrXx0u5OXkkkmJHhlWpwHulAXA6KbEvXtkQPuFz29wq6MSg==" saltValue="BCfTVHIkBx0h7g7hCzGj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1405</v>
      </c>
      <c r="L45" s="58">
        <v>1369</v>
      </c>
      <c r="M45" s="58">
        <v>1351</v>
      </c>
      <c r="N45" s="58">
        <v>1335</v>
      </c>
      <c r="O45" s="59">
        <v>1252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494</v>
      </c>
      <c r="L46" s="62" t="s">
        <v>494</v>
      </c>
      <c r="M46" s="62" t="s">
        <v>494</v>
      </c>
      <c r="N46" s="62" t="s">
        <v>494</v>
      </c>
      <c r="O46" s="63" t="s">
        <v>494</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494</v>
      </c>
      <c r="L47" s="62" t="s">
        <v>494</v>
      </c>
      <c r="M47" s="62" t="s">
        <v>494</v>
      </c>
      <c r="N47" s="62" t="s">
        <v>494</v>
      </c>
      <c r="O47" s="63" t="s">
        <v>494</v>
      </c>
      <c r="P47" s="46"/>
      <c r="Q47" s="46"/>
      <c r="R47" s="46"/>
      <c r="S47" s="46"/>
      <c r="T47" s="46"/>
      <c r="U47" s="46"/>
    </row>
    <row r="48" spans="1:21" ht="30.75" customHeight="1" x14ac:dyDescent="0.2">
      <c r="A48" s="46"/>
      <c r="B48" s="1163"/>
      <c r="C48" s="1164"/>
      <c r="D48" s="60"/>
      <c r="E48" s="1140" t="s">
        <v>13</v>
      </c>
      <c r="F48" s="1140"/>
      <c r="G48" s="1140"/>
      <c r="H48" s="1140"/>
      <c r="I48" s="1140"/>
      <c r="J48" s="1141"/>
      <c r="K48" s="61">
        <v>545</v>
      </c>
      <c r="L48" s="62">
        <v>566</v>
      </c>
      <c r="M48" s="62">
        <v>584</v>
      </c>
      <c r="N48" s="62">
        <v>572</v>
      </c>
      <c r="O48" s="63">
        <v>474</v>
      </c>
      <c r="P48" s="46"/>
      <c r="Q48" s="46"/>
      <c r="R48" s="46"/>
      <c r="S48" s="46"/>
      <c r="T48" s="46"/>
      <c r="U48" s="46"/>
    </row>
    <row r="49" spans="1:21" ht="30.75" customHeight="1" x14ac:dyDescent="0.2">
      <c r="A49" s="46"/>
      <c r="B49" s="1163"/>
      <c r="C49" s="1164"/>
      <c r="D49" s="60"/>
      <c r="E49" s="1140" t="s">
        <v>14</v>
      </c>
      <c r="F49" s="1140"/>
      <c r="G49" s="1140"/>
      <c r="H49" s="1140"/>
      <c r="I49" s="1140"/>
      <c r="J49" s="1141"/>
      <c r="K49" s="61">
        <v>40</v>
      </c>
      <c r="L49" s="62">
        <v>39</v>
      </c>
      <c r="M49" s="62">
        <v>34</v>
      </c>
      <c r="N49" s="62">
        <v>35</v>
      </c>
      <c r="O49" s="63">
        <v>23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494</v>
      </c>
      <c r="L50" s="62" t="s">
        <v>494</v>
      </c>
      <c r="M50" s="62" t="s">
        <v>494</v>
      </c>
      <c r="N50" s="62" t="s">
        <v>494</v>
      </c>
      <c r="O50" s="63" t="s">
        <v>494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494</v>
      </c>
      <c r="L51" s="62" t="s">
        <v>494</v>
      </c>
      <c r="M51" s="62" t="s">
        <v>494</v>
      </c>
      <c r="N51" s="62" t="s">
        <v>494</v>
      </c>
      <c r="O51" s="63" t="s">
        <v>494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1433</v>
      </c>
      <c r="L52" s="62">
        <v>1403</v>
      </c>
      <c r="M52" s="62">
        <v>1388</v>
      </c>
      <c r="N52" s="62">
        <v>1343</v>
      </c>
      <c r="O52" s="63">
        <v>1258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557</v>
      </c>
      <c r="L53" s="67">
        <v>571</v>
      </c>
      <c r="M53" s="67">
        <v>581</v>
      </c>
      <c r="N53" s="67">
        <v>599</v>
      </c>
      <c r="O53" s="68">
        <v>491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UUlJERP8jftUL+2Niiz3b2ykC6WGgp1ZwFdUhDOxGehqEPYzVxCE0LDUD01jreU3hPBYQn4Nb3lXQSoc7RZpg==" saltValue="fM+z7NlzLpwEit9ERh61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81" t="s">
        <v>30</v>
      </c>
      <c r="C41" s="1182"/>
      <c r="D41" s="103"/>
      <c r="E41" s="1183" t="s">
        <v>31</v>
      </c>
      <c r="F41" s="1183"/>
      <c r="G41" s="1183"/>
      <c r="H41" s="1184"/>
      <c r="I41" s="330">
        <v>9530</v>
      </c>
      <c r="J41" s="331">
        <v>8963</v>
      </c>
      <c r="K41" s="331">
        <v>8338</v>
      </c>
      <c r="L41" s="331">
        <v>7922</v>
      </c>
      <c r="M41" s="332">
        <v>7380</v>
      </c>
    </row>
    <row r="42" spans="2:13" ht="27.75" customHeight="1" x14ac:dyDescent="0.2">
      <c r="B42" s="1171"/>
      <c r="C42" s="1172"/>
      <c r="D42" s="104"/>
      <c r="E42" s="1175" t="s">
        <v>32</v>
      </c>
      <c r="F42" s="1175"/>
      <c r="G42" s="1175"/>
      <c r="H42" s="1176"/>
      <c r="I42" s="333">
        <v>2</v>
      </c>
      <c r="J42" s="334">
        <v>1</v>
      </c>
      <c r="K42" s="334">
        <v>0</v>
      </c>
      <c r="L42" s="334">
        <v>0</v>
      </c>
      <c r="M42" s="335">
        <v>1693</v>
      </c>
    </row>
    <row r="43" spans="2:13" ht="27.75" customHeight="1" x14ac:dyDescent="0.2">
      <c r="B43" s="1171"/>
      <c r="C43" s="1172"/>
      <c r="D43" s="104"/>
      <c r="E43" s="1175" t="s">
        <v>33</v>
      </c>
      <c r="F43" s="1175"/>
      <c r="G43" s="1175"/>
      <c r="H43" s="1176"/>
      <c r="I43" s="333">
        <v>4734</v>
      </c>
      <c r="J43" s="334">
        <v>4302</v>
      </c>
      <c r="K43" s="334">
        <v>3911</v>
      </c>
      <c r="L43" s="334">
        <v>3510</v>
      </c>
      <c r="M43" s="335">
        <v>3061</v>
      </c>
    </row>
    <row r="44" spans="2:13" ht="27.75" customHeight="1" x14ac:dyDescent="0.2">
      <c r="B44" s="1171"/>
      <c r="C44" s="1172"/>
      <c r="D44" s="104"/>
      <c r="E44" s="1175" t="s">
        <v>34</v>
      </c>
      <c r="F44" s="1175"/>
      <c r="G44" s="1175"/>
      <c r="H44" s="1176"/>
      <c r="I44" s="333">
        <v>138</v>
      </c>
      <c r="J44" s="334">
        <v>100</v>
      </c>
      <c r="K44" s="334">
        <v>84</v>
      </c>
      <c r="L44" s="334">
        <v>79</v>
      </c>
      <c r="M44" s="335">
        <v>69</v>
      </c>
    </row>
    <row r="45" spans="2:13" ht="27.75" customHeight="1" x14ac:dyDescent="0.2">
      <c r="B45" s="1171"/>
      <c r="C45" s="1172"/>
      <c r="D45" s="104"/>
      <c r="E45" s="1175" t="s">
        <v>35</v>
      </c>
      <c r="F45" s="1175"/>
      <c r="G45" s="1175"/>
      <c r="H45" s="1176"/>
      <c r="I45" s="333">
        <v>1084</v>
      </c>
      <c r="J45" s="334">
        <v>926</v>
      </c>
      <c r="K45" s="334">
        <v>1039</v>
      </c>
      <c r="L45" s="334">
        <v>943</v>
      </c>
      <c r="M45" s="335">
        <v>1002</v>
      </c>
    </row>
    <row r="46" spans="2:13" ht="27.75" customHeight="1" x14ac:dyDescent="0.2">
      <c r="B46" s="1171"/>
      <c r="C46" s="1172"/>
      <c r="D46" s="105"/>
      <c r="E46" s="1175" t="s">
        <v>36</v>
      </c>
      <c r="F46" s="1175"/>
      <c r="G46" s="1175"/>
      <c r="H46" s="1176"/>
      <c r="I46" s="333" t="s">
        <v>494</v>
      </c>
      <c r="J46" s="334" t="s">
        <v>494</v>
      </c>
      <c r="K46" s="334" t="s">
        <v>494</v>
      </c>
      <c r="L46" s="334" t="s">
        <v>494</v>
      </c>
      <c r="M46" s="335" t="s">
        <v>494</v>
      </c>
    </row>
    <row r="47" spans="2:13" ht="27.75" customHeight="1" x14ac:dyDescent="0.2">
      <c r="B47" s="1171"/>
      <c r="C47" s="1172"/>
      <c r="D47" s="106"/>
      <c r="E47" s="1185" t="s">
        <v>37</v>
      </c>
      <c r="F47" s="1186"/>
      <c r="G47" s="1186"/>
      <c r="H47" s="1187"/>
      <c r="I47" s="333" t="s">
        <v>494</v>
      </c>
      <c r="J47" s="334" t="s">
        <v>494</v>
      </c>
      <c r="K47" s="334" t="s">
        <v>494</v>
      </c>
      <c r="L47" s="334" t="s">
        <v>494</v>
      </c>
      <c r="M47" s="335" t="s">
        <v>494</v>
      </c>
    </row>
    <row r="48" spans="2:13" ht="27.75" customHeight="1" x14ac:dyDescent="0.2">
      <c r="B48" s="1171"/>
      <c r="C48" s="1172"/>
      <c r="D48" s="104"/>
      <c r="E48" s="1175" t="s">
        <v>38</v>
      </c>
      <c r="F48" s="1175"/>
      <c r="G48" s="1175"/>
      <c r="H48" s="1176"/>
      <c r="I48" s="333" t="s">
        <v>494</v>
      </c>
      <c r="J48" s="334" t="s">
        <v>494</v>
      </c>
      <c r="K48" s="334" t="s">
        <v>494</v>
      </c>
      <c r="L48" s="334" t="s">
        <v>494</v>
      </c>
      <c r="M48" s="335" t="s">
        <v>494</v>
      </c>
    </row>
    <row r="49" spans="2:13" ht="27.75" customHeight="1" x14ac:dyDescent="0.2">
      <c r="B49" s="1173"/>
      <c r="C49" s="1174"/>
      <c r="D49" s="104"/>
      <c r="E49" s="1175" t="s">
        <v>39</v>
      </c>
      <c r="F49" s="1175"/>
      <c r="G49" s="1175"/>
      <c r="H49" s="1176"/>
      <c r="I49" s="333" t="s">
        <v>494</v>
      </c>
      <c r="J49" s="334" t="s">
        <v>494</v>
      </c>
      <c r="K49" s="334" t="s">
        <v>494</v>
      </c>
      <c r="L49" s="334" t="s">
        <v>494</v>
      </c>
      <c r="M49" s="335" t="s">
        <v>494</v>
      </c>
    </row>
    <row r="50" spans="2:13" ht="27.75" customHeight="1" x14ac:dyDescent="0.2">
      <c r="B50" s="1169" t="s">
        <v>40</v>
      </c>
      <c r="C50" s="1170"/>
      <c r="D50" s="107"/>
      <c r="E50" s="1175" t="s">
        <v>41</v>
      </c>
      <c r="F50" s="1175"/>
      <c r="G50" s="1175"/>
      <c r="H50" s="1176"/>
      <c r="I50" s="333">
        <v>4959</v>
      </c>
      <c r="J50" s="334">
        <v>5561</v>
      </c>
      <c r="K50" s="334">
        <v>5529</v>
      </c>
      <c r="L50" s="334">
        <v>5337</v>
      </c>
      <c r="M50" s="335">
        <v>5205</v>
      </c>
    </row>
    <row r="51" spans="2:13" ht="27.75" customHeight="1" x14ac:dyDescent="0.2">
      <c r="B51" s="1171"/>
      <c r="C51" s="1172"/>
      <c r="D51" s="104"/>
      <c r="E51" s="1175" t="s">
        <v>42</v>
      </c>
      <c r="F51" s="1175"/>
      <c r="G51" s="1175"/>
      <c r="H51" s="1176"/>
      <c r="I51" s="333">
        <v>122</v>
      </c>
      <c r="J51" s="334">
        <v>100</v>
      </c>
      <c r="K51" s="334">
        <v>81</v>
      </c>
      <c r="L51" s="334">
        <v>64</v>
      </c>
      <c r="M51" s="335">
        <v>47</v>
      </c>
    </row>
    <row r="52" spans="2:13" ht="27.75" customHeight="1" x14ac:dyDescent="0.2">
      <c r="B52" s="1173"/>
      <c r="C52" s="1174"/>
      <c r="D52" s="104"/>
      <c r="E52" s="1175" t="s">
        <v>43</v>
      </c>
      <c r="F52" s="1175"/>
      <c r="G52" s="1175"/>
      <c r="H52" s="1176"/>
      <c r="I52" s="333">
        <v>11114</v>
      </c>
      <c r="J52" s="334">
        <v>10356</v>
      </c>
      <c r="K52" s="334">
        <v>9549</v>
      </c>
      <c r="L52" s="334">
        <v>9147</v>
      </c>
      <c r="M52" s="335">
        <v>8389</v>
      </c>
    </row>
    <row r="53" spans="2:13" ht="27.75" customHeight="1" thickBot="1" x14ac:dyDescent="0.25">
      <c r="B53" s="1177" t="s">
        <v>19</v>
      </c>
      <c r="C53" s="1178"/>
      <c r="D53" s="108"/>
      <c r="E53" s="1179" t="s">
        <v>44</v>
      </c>
      <c r="F53" s="1179"/>
      <c r="G53" s="1179"/>
      <c r="H53" s="1180"/>
      <c r="I53" s="336">
        <v>-708</v>
      </c>
      <c r="J53" s="337">
        <v>-1725</v>
      </c>
      <c r="K53" s="337">
        <v>-1785</v>
      </c>
      <c r="L53" s="337">
        <v>-2093</v>
      </c>
      <c r="M53" s="338">
        <v>-436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SnlCDqjl6JpK1w4OaWDDxG/4PaBI1u5GpyTieqTi/6Xu3/C05jTEVbCm7aGDi29JuKxJ6L2j3eq9m86SDbiqA==" saltValue="HEhroFr2xZ6vLAJsLIha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534</v>
      </c>
      <c r="G54" s="117" t="s">
        <v>535</v>
      </c>
      <c r="H54" s="118" t="s">
        <v>536</v>
      </c>
    </row>
    <row r="55" spans="2:8" ht="52.5" customHeight="1" x14ac:dyDescent="0.2">
      <c r="B55" s="119"/>
      <c r="C55" s="1196" t="s">
        <v>46</v>
      </c>
      <c r="D55" s="1196"/>
      <c r="E55" s="1197"/>
      <c r="F55" s="339">
        <v>1838</v>
      </c>
      <c r="G55" s="339">
        <v>1845</v>
      </c>
      <c r="H55" s="340">
        <v>1681</v>
      </c>
    </row>
    <row r="56" spans="2:8" ht="52.5" customHeight="1" x14ac:dyDescent="0.2">
      <c r="B56" s="120"/>
      <c r="C56" s="1198" t="s">
        <v>47</v>
      </c>
      <c r="D56" s="1198"/>
      <c r="E56" s="1199"/>
      <c r="F56" s="341">
        <v>764</v>
      </c>
      <c r="G56" s="341">
        <v>796</v>
      </c>
      <c r="H56" s="342">
        <v>820</v>
      </c>
    </row>
    <row r="57" spans="2:8" ht="53.25" customHeight="1" x14ac:dyDescent="0.2">
      <c r="B57" s="120"/>
      <c r="C57" s="1200" t="s">
        <v>48</v>
      </c>
      <c r="D57" s="1200"/>
      <c r="E57" s="1201"/>
      <c r="F57" s="343">
        <v>3706</v>
      </c>
      <c r="G57" s="343">
        <v>3424</v>
      </c>
      <c r="H57" s="344">
        <v>3265</v>
      </c>
    </row>
    <row r="58" spans="2:8" ht="45.75" customHeight="1" x14ac:dyDescent="0.2">
      <c r="B58" s="121"/>
      <c r="C58" s="1188" t="s">
        <v>567</v>
      </c>
      <c r="D58" s="1189"/>
      <c r="E58" s="1190"/>
      <c r="F58" s="345">
        <v>1528</v>
      </c>
      <c r="G58" s="345">
        <v>1351</v>
      </c>
      <c r="H58" s="346">
        <v>1323</v>
      </c>
    </row>
    <row r="59" spans="2:8" ht="45.75" customHeight="1" x14ac:dyDescent="0.2">
      <c r="B59" s="121"/>
      <c r="C59" s="1188" t="s">
        <v>565</v>
      </c>
      <c r="D59" s="1189"/>
      <c r="E59" s="1190"/>
      <c r="F59" s="345">
        <v>1383</v>
      </c>
      <c r="G59" s="345">
        <v>1368</v>
      </c>
      <c r="H59" s="346">
        <v>1294</v>
      </c>
    </row>
    <row r="60" spans="2:8" ht="45.75" customHeight="1" x14ac:dyDescent="0.2">
      <c r="B60" s="121"/>
      <c r="C60" s="1188" t="s">
        <v>566</v>
      </c>
      <c r="D60" s="1189"/>
      <c r="E60" s="1190"/>
      <c r="F60" s="345">
        <v>519</v>
      </c>
      <c r="G60" s="345">
        <v>481</v>
      </c>
      <c r="H60" s="346">
        <v>450</v>
      </c>
    </row>
    <row r="61" spans="2:8" ht="45.75" customHeight="1" x14ac:dyDescent="0.2">
      <c r="B61" s="121"/>
      <c r="C61" s="1188" t="s">
        <v>568</v>
      </c>
      <c r="D61" s="1189"/>
      <c r="E61" s="1190"/>
      <c r="F61" s="345">
        <v>121</v>
      </c>
      <c r="G61" s="345">
        <v>86</v>
      </c>
      <c r="H61" s="346">
        <v>58</v>
      </c>
    </row>
    <row r="62" spans="2:8" ht="45.75" customHeight="1" thickBot="1" x14ac:dyDescent="0.25">
      <c r="B62" s="122"/>
      <c r="C62" s="1191" t="s">
        <v>569</v>
      </c>
      <c r="D62" s="1192"/>
      <c r="E62" s="1193"/>
      <c r="F62" s="347">
        <v>39</v>
      </c>
      <c r="G62" s="347">
        <v>49</v>
      </c>
      <c r="H62" s="348">
        <v>57</v>
      </c>
    </row>
    <row r="63" spans="2:8" ht="52.5" customHeight="1" thickBot="1" x14ac:dyDescent="0.25">
      <c r="B63" s="123"/>
      <c r="C63" s="1194" t="s">
        <v>49</v>
      </c>
      <c r="D63" s="1194"/>
      <c r="E63" s="1195"/>
      <c r="F63" s="349">
        <v>6308</v>
      </c>
      <c r="G63" s="349">
        <v>6065</v>
      </c>
      <c r="H63" s="350">
        <v>5766</v>
      </c>
    </row>
    <row r="64" spans="2:8" ht="13" x14ac:dyDescent="0.2"/>
  </sheetData>
  <sheetProtection algorithmName="SHA-512" hashValue="XUhz2VxvUX0XNnZkNltw/+fTgX8//FlvWYez8MfR8q47hoRPRbLV2ntil1uTWh7Y0wVe1G+Yai/xOmc/KQ7HIQ==" saltValue="aF9ENCjOaPxfgGxkZph6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531</v>
      </c>
      <c r="G2" s="137"/>
      <c r="H2" s="138"/>
    </row>
    <row r="3" spans="1:8" x14ac:dyDescent="0.2">
      <c r="A3" s="134" t="s">
        <v>524</v>
      </c>
      <c r="B3" s="139"/>
      <c r="C3" s="140"/>
      <c r="D3" s="141">
        <v>82271</v>
      </c>
      <c r="E3" s="142"/>
      <c r="F3" s="143">
        <v>125418</v>
      </c>
      <c r="G3" s="144"/>
      <c r="H3" s="145"/>
    </row>
    <row r="4" spans="1:8" x14ac:dyDescent="0.2">
      <c r="A4" s="146"/>
      <c r="B4" s="147"/>
      <c r="C4" s="148"/>
      <c r="D4" s="149">
        <v>31920</v>
      </c>
      <c r="E4" s="150"/>
      <c r="F4" s="151">
        <v>60445</v>
      </c>
      <c r="G4" s="152"/>
      <c r="H4" s="153"/>
    </row>
    <row r="5" spans="1:8" x14ac:dyDescent="0.2">
      <c r="A5" s="134" t="s">
        <v>526</v>
      </c>
      <c r="B5" s="139"/>
      <c r="C5" s="140"/>
      <c r="D5" s="141">
        <v>89023</v>
      </c>
      <c r="E5" s="142"/>
      <c r="F5" s="143">
        <v>108384</v>
      </c>
      <c r="G5" s="144"/>
      <c r="H5" s="145"/>
    </row>
    <row r="6" spans="1:8" x14ac:dyDescent="0.2">
      <c r="A6" s="146"/>
      <c r="B6" s="147"/>
      <c r="C6" s="148"/>
      <c r="D6" s="149">
        <v>31014</v>
      </c>
      <c r="E6" s="150"/>
      <c r="F6" s="151">
        <v>51153</v>
      </c>
      <c r="G6" s="152"/>
      <c r="H6" s="153"/>
    </row>
    <row r="7" spans="1:8" x14ac:dyDescent="0.2">
      <c r="A7" s="134" t="s">
        <v>527</v>
      </c>
      <c r="B7" s="139"/>
      <c r="C7" s="140"/>
      <c r="D7" s="141">
        <v>80584</v>
      </c>
      <c r="E7" s="142"/>
      <c r="F7" s="143">
        <v>80959</v>
      </c>
      <c r="G7" s="144"/>
      <c r="H7" s="145"/>
    </row>
    <row r="8" spans="1:8" x14ac:dyDescent="0.2">
      <c r="A8" s="146"/>
      <c r="B8" s="147"/>
      <c r="C8" s="148"/>
      <c r="D8" s="149">
        <v>55402</v>
      </c>
      <c r="E8" s="150"/>
      <c r="F8" s="151">
        <v>43928</v>
      </c>
      <c r="G8" s="152"/>
      <c r="H8" s="153"/>
    </row>
    <row r="9" spans="1:8" x14ac:dyDescent="0.2">
      <c r="A9" s="134" t="s">
        <v>528</v>
      </c>
      <c r="B9" s="139"/>
      <c r="C9" s="140"/>
      <c r="D9" s="141">
        <v>88647</v>
      </c>
      <c r="E9" s="142"/>
      <c r="F9" s="143">
        <v>117242</v>
      </c>
      <c r="G9" s="144"/>
      <c r="H9" s="145"/>
    </row>
    <row r="10" spans="1:8" x14ac:dyDescent="0.2">
      <c r="A10" s="146"/>
      <c r="B10" s="147"/>
      <c r="C10" s="148"/>
      <c r="D10" s="149">
        <v>56322</v>
      </c>
      <c r="E10" s="150"/>
      <c r="F10" s="151">
        <v>59234</v>
      </c>
      <c r="G10" s="152"/>
      <c r="H10" s="153"/>
    </row>
    <row r="11" spans="1:8" x14ac:dyDescent="0.2">
      <c r="A11" s="134" t="s">
        <v>529</v>
      </c>
      <c r="B11" s="139"/>
      <c r="C11" s="140"/>
      <c r="D11" s="141">
        <v>58603</v>
      </c>
      <c r="E11" s="142"/>
      <c r="F11" s="143">
        <v>113894</v>
      </c>
      <c r="G11" s="144"/>
      <c r="H11" s="145"/>
    </row>
    <row r="12" spans="1:8" x14ac:dyDescent="0.2">
      <c r="A12" s="146"/>
      <c r="B12" s="147"/>
      <c r="C12" s="154"/>
      <c r="D12" s="149">
        <v>34673</v>
      </c>
      <c r="E12" s="150"/>
      <c r="F12" s="151">
        <v>65544</v>
      </c>
      <c r="G12" s="152"/>
      <c r="H12" s="153"/>
    </row>
    <row r="13" spans="1:8" x14ac:dyDescent="0.2">
      <c r="A13" s="134"/>
      <c r="B13" s="139"/>
      <c r="C13" s="140"/>
      <c r="D13" s="141">
        <v>79826</v>
      </c>
      <c r="E13" s="142"/>
      <c r="F13" s="143">
        <v>109179</v>
      </c>
      <c r="G13" s="155"/>
      <c r="H13" s="145"/>
    </row>
    <row r="14" spans="1:8" x14ac:dyDescent="0.2">
      <c r="A14" s="146"/>
      <c r="B14" s="147"/>
      <c r="C14" s="148"/>
      <c r="D14" s="149">
        <v>41866</v>
      </c>
      <c r="E14" s="150"/>
      <c r="F14" s="151">
        <v>56061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5.47</v>
      </c>
      <c r="C19" s="156">
        <f>ROUND(VALUE(SUBSTITUTE(実質収支比率等に係る経年分析!G$48,"▲","-")),2)</f>
        <v>6.2</v>
      </c>
      <c r="D19" s="156">
        <f>ROUND(VALUE(SUBSTITUTE(実質収支比率等に係る経年分析!H$48,"▲","-")),2)</f>
        <v>7.13</v>
      </c>
      <c r="E19" s="156">
        <f>ROUND(VALUE(SUBSTITUTE(実質収支比率等に係る経年分析!I$48,"▲","-")),2)</f>
        <v>6.12</v>
      </c>
      <c r="F19" s="156">
        <f>ROUND(VALUE(SUBSTITUTE(実質収支比率等に係る経年分析!J$48,"▲","-")),2)</f>
        <v>3.98</v>
      </c>
    </row>
    <row r="20" spans="1:11" x14ac:dyDescent="0.2">
      <c r="A20" s="156" t="s">
        <v>53</v>
      </c>
      <c r="B20" s="156">
        <f>ROUND(VALUE(SUBSTITUTE(実質収支比率等に係る経年分析!F$47,"▲","-")),2)</f>
        <v>25.2</v>
      </c>
      <c r="C20" s="156">
        <f>ROUND(VALUE(SUBSTITUTE(実質収支比率等に係る経年分析!G$47,"▲","-")),2)</f>
        <v>24.41</v>
      </c>
      <c r="D20" s="156">
        <f>ROUND(VALUE(SUBSTITUTE(実質収支比率等に係る経年分析!H$47,"▲","-")),2)</f>
        <v>26.23</v>
      </c>
      <c r="E20" s="156">
        <f>ROUND(VALUE(SUBSTITUTE(実質収支比率等に係る経年分析!I$47,"▲","-")),2)</f>
        <v>26.64</v>
      </c>
      <c r="F20" s="156">
        <f>ROUND(VALUE(SUBSTITUTE(実質収支比率等に係る経年分析!J$47,"▲","-")),2)</f>
        <v>24.16</v>
      </c>
    </row>
    <row r="21" spans="1:11" x14ac:dyDescent="0.2">
      <c r="A21" s="156" t="s">
        <v>54</v>
      </c>
      <c r="B21" s="156">
        <f>IF(ISNUMBER(VALUE(SUBSTITUTE(実質収支比率等に係る経年分析!F$49,"▲","-"))),ROUND(VALUE(SUBSTITUTE(実質収支比率等に係る経年分析!F$49,"▲","-")),2),NA())</f>
        <v>-0.88</v>
      </c>
      <c r="C21" s="156">
        <f>IF(ISNUMBER(VALUE(SUBSTITUTE(実質収支比率等に係る経年分析!G$49,"▲","-"))),ROUND(VALUE(SUBSTITUTE(実質収支比率等に係る経年分析!G$49,"▲","-")),2),NA())</f>
        <v>1</v>
      </c>
      <c r="D21" s="156">
        <f>IF(ISNUMBER(VALUE(SUBSTITUTE(実質収支比率等に係る経年分析!H$49,"▲","-"))),ROUND(VALUE(SUBSTITUTE(実質収支比率等に係る経年分析!H$49,"▲","-")),2),NA())</f>
        <v>1.63</v>
      </c>
      <c r="E21" s="156">
        <f>IF(ISNUMBER(VALUE(SUBSTITUTE(実質収支比率等に係る経年分析!I$49,"▲","-"))),ROUND(VALUE(SUBSTITUTE(実質収支比率等に係る経年分析!I$49,"▲","-")),2),NA())</f>
        <v>-0.98</v>
      </c>
      <c r="F21" s="156">
        <f>IF(ISNUMBER(VALUE(SUBSTITUTE(実質収支比率等に係る経年分析!J$49,"▲","-"))),ROUND(VALUE(SUBSTITUTE(実質収支比率等に係る経年分析!J$49,"▲","-")),2),NA())</f>
        <v>-4.47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3.95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風力発電事業特別会計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0.14000000000000001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2.57</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5.42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7.13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4.5999999999999996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4.9000000000000004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5.69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1433</v>
      </c>
      <c r="E42" s="158"/>
      <c r="F42" s="158"/>
      <c r="G42" s="158">
        <f>'実質公債費比率（分子）の構造'!L$52</f>
        <v>1403</v>
      </c>
      <c r="H42" s="158"/>
      <c r="I42" s="158"/>
      <c r="J42" s="158">
        <f>'実質公債費比率（分子）の構造'!M$52</f>
        <v>1388</v>
      </c>
      <c r="K42" s="158"/>
      <c r="L42" s="158"/>
      <c r="M42" s="158">
        <f>'実質公債費比率（分子）の構造'!N$52</f>
        <v>1343</v>
      </c>
      <c r="N42" s="158"/>
      <c r="O42" s="158"/>
      <c r="P42" s="158">
        <f>'実質公債費比率（分子）の構造'!O$52</f>
        <v>1258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40</v>
      </c>
      <c r="C45" s="158"/>
      <c r="D45" s="158"/>
      <c r="E45" s="158">
        <f>'実質公債費比率（分子）の構造'!L$49</f>
        <v>39</v>
      </c>
      <c r="F45" s="158"/>
      <c r="G45" s="158"/>
      <c r="H45" s="158">
        <f>'実質公債費比率（分子）の構造'!M$49</f>
        <v>34</v>
      </c>
      <c r="I45" s="158"/>
      <c r="J45" s="158"/>
      <c r="K45" s="158">
        <f>'実質公債費比率（分子）の構造'!N$49</f>
        <v>35</v>
      </c>
      <c r="L45" s="158"/>
      <c r="M45" s="158"/>
      <c r="N45" s="158">
        <f>'実質公債費比率（分子）の構造'!O$49</f>
        <v>23</v>
      </c>
      <c r="O45" s="158"/>
      <c r="P45" s="158"/>
    </row>
    <row r="46" spans="1:16" x14ac:dyDescent="0.2">
      <c r="A46" s="158" t="s">
        <v>64</v>
      </c>
      <c r="B46" s="158">
        <f>'実質公債費比率（分子）の構造'!K$48</f>
        <v>545</v>
      </c>
      <c r="C46" s="158"/>
      <c r="D46" s="158"/>
      <c r="E46" s="158">
        <f>'実質公債費比率（分子）の構造'!L$48</f>
        <v>566</v>
      </c>
      <c r="F46" s="158"/>
      <c r="G46" s="158"/>
      <c r="H46" s="158">
        <f>'実質公債費比率（分子）の構造'!M$48</f>
        <v>584</v>
      </c>
      <c r="I46" s="158"/>
      <c r="J46" s="158"/>
      <c r="K46" s="158">
        <f>'実質公債費比率（分子）の構造'!N$48</f>
        <v>572</v>
      </c>
      <c r="L46" s="158"/>
      <c r="M46" s="158"/>
      <c r="N46" s="158">
        <f>'実質公債費比率（分子）の構造'!O$48</f>
        <v>474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1405</v>
      </c>
      <c r="C49" s="158"/>
      <c r="D49" s="158"/>
      <c r="E49" s="158">
        <f>'実質公債費比率（分子）の構造'!L$45</f>
        <v>1369</v>
      </c>
      <c r="F49" s="158"/>
      <c r="G49" s="158"/>
      <c r="H49" s="158">
        <f>'実質公債費比率（分子）の構造'!M$45</f>
        <v>1351</v>
      </c>
      <c r="I49" s="158"/>
      <c r="J49" s="158"/>
      <c r="K49" s="158">
        <f>'実質公債費比率（分子）の構造'!N$45</f>
        <v>1335</v>
      </c>
      <c r="L49" s="158"/>
      <c r="M49" s="158"/>
      <c r="N49" s="158">
        <f>'実質公債費比率（分子）の構造'!O$45</f>
        <v>1252</v>
      </c>
      <c r="O49" s="158"/>
      <c r="P49" s="158"/>
    </row>
    <row r="50" spans="1:16" x14ac:dyDescent="0.2">
      <c r="A50" s="158" t="s">
        <v>67</v>
      </c>
      <c r="B50" s="158" t="e">
        <f>NA()</f>
        <v>#N/A</v>
      </c>
      <c r="C50" s="158">
        <f>IF(ISNUMBER('実質公債費比率（分子）の構造'!K$53),'実質公債費比率（分子）の構造'!K$53,NA())</f>
        <v>557</v>
      </c>
      <c r="D50" s="158" t="e">
        <f>NA()</f>
        <v>#N/A</v>
      </c>
      <c r="E50" s="158" t="e">
        <f>NA()</f>
        <v>#N/A</v>
      </c>
      <c r="F50" s="158">
        <f>IF(ISNUMBER('実質公債費比率（分子）の構造'!L$53),'実質公債費比率（分子）の構造'!L$53,NA())</f>
        <v>571</v>
      </c>
      <c r="G50" s="158" t="e">
        <f>NA()</f>
        <v>#N/A</v>
      </c>
      <c r="H50" s="158" t="e">
        <f>NA()</f>
        <v>#N/A</v>
      </c>
      <c r="I50" s="158">
        <f>IF(ISNUMBER('実質公債費比率（分子）の構造'!M$53),'実質公債費比率（分子）の構造'!M$53,NA())</f>
        <v>581</v>
      </c>
      <c r="J50" s="158" t="e">
        <f>NA()</f>
        <v>#N/A</v>
      </c>
      <c r="K50" s="158" t="e">
        <f>NA()</f>
        <v>#N/A</v>
      </c>
      <c r="L50" s="158">
        <f>IF(ISNUMBER('実質公債費比率（分子）の構造'!N$53),'実質公債費比率（分子）の構造'!N$53,NA())</f>
        <v>599</v>
      </c>
      <c r="M50" s="158" t="e">
        <f>NA()</f>
        <v>#N/A</v>
      </c>
      <c r="N50" s="158" t="e">
        <f>NA()</f>
        <v>#N/A</v>
      </c>
      <c r="O50" s="158">
        <f>IF(ISNUMBER('実質公債費比率（分子）の構造'!O$53),'実質公債費比率（分子）の構造'!O$53,NA())</f>
        <v>491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11114</v>
      </c>
      <c r="E56" s="157"/>
      <c r="F56" s="157"/>
      <c r="G56" s="157">
        <f>'将来負担比率（分子）の構造'!J$52</f>
        <v>10356</v>
      </c>
      <c r="H56" s="157"/>
      <c r="I56" s="157"/>
      <c r="J56" s="157">
        <f>'将来負担比率（分子）の構造'!K$52</f>
        <v>9549</v>
      </c>
      <c r="K56" s="157"/>
      <c r="L56" s="157"/>
      <c r="M56" s="157">
        <f>'将来負担比率（分子）の構造'!L$52</f>
        <v>9147</v>
      </c>
      <c r="N56" s="157"/>
      <c r="O56" s="157"/>
      <c r="P56" s="157">
        <f>'将来負担比率（分子）の構造'!M$52</f>
        <v>8389</v>
      </c>
    </row>
    <row r="57" spans="1:16" x14ac:dyDescent="0.2">
      <c r="A57" s="157" t="s">
        <v>42</v>
      </c>
      <c r="B57" s="157"/>
      <c r="C57" s="157"/>
      <c r="D57" s="157">
        <f>'将来負担比率（分子）の構造'!I$51</f>
        <v>122</v>
      </c>
      <c r="E57" s="157"/>
      <c r="F57" s="157"/>
      <c r="G57" s="157">
        <f>'将来負担比率（分子）の構造'!J$51</f>
        <v>100</v>
      </c>
      <c r="H57" s="157"/>
      <c r="I57" s="157"/>
      <c r="J57" s="157">
        <f>'将来負担比率（分子）の構造'!K$51</f>
        <v>81</v>
      </c>
      <c r="K57" s="157"/>
      <c r="L57" s="157"/>
      <c r="M57" s="157">
        <f>'将来負担比率（分子）の構造'!L$51</f>
        <v>64</v>
      </c>
      <c r="N57" s="157"/>
      <c r="O57" s="157"/>
      <c r="P57" s="157">
        <f>'将来負担比率（分子）の構造'!M$51</f>
        <v>47</v>
      </c>
    </row>
    <row r="58" spans="1:16" x14ac:dyDescent="0.2">
      <c r="A58" s="157" t="s">
        <v>41</v>
      </c>
      <c r="B58" s="157"/>
      <c r="C58" s="157"/>
      <c r="D58" s="157">
        <f>'将来負担比率（分子）の構造'!I$50</f>
        <v>4959</v>
      </c>
      <c r="E58" s="157"/>
      <c r="F58" s="157"/>
      <c r="G58" s="157">
        <f>'将来負担比率（分子）の構造'!J$50</f>
        <v>5561</v>
      </c>
      <c r="H58" s="157"/>
      <c r="I58" s="157"/>
      <c r="J58" s="157">
        <f>'将来負担比率（分子）の構造'!K$50</f>
        <v>5529</v>
      </c>
      <c r="K58" s="157"/>
      <c r="L58" s="157"/>
      <c r="M58" s="157">
        <f>'将来負担比率（分子）の構造'!L$50</f>
        <v>5337</v>
      </c>
      <c r="N58" s="157"/>
      <c r="O58" s="157"/>
      <c r="P58" s="157">
        <f>'将来負担比率（分子）の構造'!M$50</f>
        <v>5205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1084</v>
      </c>
      <c r="C62" s="157"/>
      <c r="D62" s="157"/>
      <c r="E62" s="157">
        <f>'将来負担比率（分子）の構造'!J$45</f>
        <v>926</v>
      </c>
      <c r="F62" s="157"/>
      <c r="G62" s="157"/>
      <c r="H62" s="157">
        <f>'将来負担比率（分子）の構造'!K$45</f>
        <v>1039</v>
      </c>
      <c r="I62" s="157"/>
      <c r="J62" s="157"/>
      <c r="K62" s="157">
        <f>'将来負担比率（分子）の構造'!L$45</f>
        <v>943</v>
      </c>
      <c r="L62" s="157"/>
      <c r="M62" s="157"/>
      <c r="N62" s="157">
        <f>'将来負担比率（分子）の構造'!M$45</f>
        <v>1002</v>
      </c>
      <c r="O62" s="157"/>
      <c r="P62" s="157"/>
    </row>
    <row r="63" spans="1:16" x14ac:dyDescent="0.2">
      <c r="A63" s="157" t="s">
        <v>34</v>
      </c>
      <c r="B63" s="157">
        <f>'将来負担比率（分子）の構造'!I$44</f>
        <v>138</v>
      </c>
      <c r="C63" s="157"/>
      <c r="D63" s="157"/>
      <c r="E63" s="157">
        <f>'将来負担比率（分子）の構造'!J$44</f>
        <v>100</v>
      </c>
      <c r="F63" s="157"/>
      <c r="G63" s="157"/>
      <c r="H63" s="157">
        <f>'将来負担比率（分子）の構造'!K$44</f>
        <v>84</v>
      </c>
      <c r="I63" s="157"/>
      <c r="J63" s="157"/>
      <c r="K63" s="157">
        <f>'将来負担比率（分子）の構造'!L$44</f>
        <v>79</v>
      </c>
      <c r="L63" s="157"/>
      <c r="M63" s="157"/>
      <c r="N63" s="157">
        <f>'将来負担比率（分子）の構造'!M$44</f>
        <v>69</v>
      </c>
      <c r="O63" s="157"/>
      <c r="P63" s="157"/>
    </row>
    <row r="64" spans="1:16" x14ac:dyDescent="0.2">
      <c r="A64" s="157" t="s">
        <v>33</v>
      </c>
      <c r="B64" s="157">
        <f>'将来負担比率（分子）の構造'!I$43</f>
        <v>4734</v>
      </c>
      <c r="C64" s="157"/>
      <c r="D64" s="157"/>
      <c r="E64" s="157">
        <f>'将来負担比率（分子）の構造'!J$43</f>
        <v>4302</v>
      </c>
      <c r="F64" s="157"/>
      <c r="G64" s="157"/>
      <c r="H64" s="157">
        <f>'将来負担比率（分子）の構造'!K$43</f>
        <v>3911</v>
      </c>
      <c r="I64" s="157"/>
      <c r="J64" s="157"/>
      <c r="K64" s="157">
        <f>'将来負担比率（分子）の構造'!L$43</f>
        <v>3510</v>
      </c>
      <c r="L64" s="157"/>
      <c r="M64" s="157"/>
      <c r="N64" s="157">
        <f>'将来負担比率（分子）の構造'!M$43</f>
        <v>3061</v>
      </c>
      <c r="O64" s="157"/>
      <c r="P64" s="157"/>
    </row>
    <row r="65" spans="1:16" x14ac:dyDescent="0.2">
      <c r="A65" s="157" t="s">
        <v>32</v>
      </c>
      <c r="B65" s="157">
        <f>'将来負担比率（分子）の構造'!I$42</f>
        <v>2</v>
      </c>
      <c r="C65" s="157"/>
      <c r="D65" s="157"/>
      <c r="E65" s="157">
        <f>'将来負担比率（分子）の構造'!J$42</f>
        <v>1</v>
      </c>
      <c r="F65" s="157"/>
      <c r="G65" s="157"/>
      <c r="H65" s="157">
        <f>'将来負担比率（分子）の構造'!K$42</f>
        <v>0</v>
      </c>
      <c r="I65" s="157"/>
      <c r="J65" s="157"/>
      <c r="K65" s="157">
        <f>'将来負担比率（分子）の構造'!L$42</f>
        <v>0</v>
      </c>
      <c r="L65" s="157"/>
      <c r="M65" s="157"/>
      <c r="N65" s="157">
        <f>'将来負担比率（分子）の構造'!M$42</f>
        <v>1693</v>
      </c>
      <c r="O65" s="157"/>
      <c r="P65" s="157"/>
    </row>
    <row r="66" spans="1:16" x14ac:dyDescent="0.2">
      <c r="A66" s="157" t="s">
        <v>31</v>
      </c>
      <c r="B66" s="157">
        <f>'将来負担比率（分子）の構造'!I$41</f>
        <v>9530</v>
      </c>
      <c r="C66" s="157"/>
      <c r="D66" s="157"/>
      <c r="E66" s="157">
        <f>'将来負担比率（分子）の構造'!J$41</f>
        <v>8963</v>
      </c>
      <c r="F66" s="157"/>
      <c r="G66" s="157"/>
      <c r="H66" s="157">
        <f>'将来負担比率（分子）の構造'!K$41</f>
        <v>8338</v>
      </c>
      <c r="I66" s="157"/>
      <c r="J66" s="157"/>
      <c r="K66" s="157">
        <f>'将来負担比率（分子）の構造'!L$41</f>
        <v>7922</v>
      </c>
      <c r="L66" s="157"/>
      <c r="M66" s="157"/>
      <c r="N66" s="157">
        <f>'将来負担比率（分子）の構造'!M$41</f>
        <v>7380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1838</v>
      </c>
      <c r="C72" s="161">
        <f>基金残高に係る経年分析!G55</f>
        <v>1845</v>
      </c>
      <c r="D72" s="161">
        <f>基金残高に係る経年分析!H55</f>
        <v>1681</v>
      </c>
    </row>
    <row r="73" spans="1:16" x14ac:dyDescent="0.2">
      <c r="A73" s="160" t="s">
        <v>74</v>
      </c>
      <c r="B73" s="161">
        <f>基金残高に係る経年分析!F56</f>
        <v>764</v>
      </c>
      <c r="C73" s="161">
        <f>基金残高に係る経年分析!G56</f>
        <v>796</v>
      </c>
      <c r="D73" s="161">
        <f>基金残高に係る経年分析!H56</f>
        <v>820</v>
      </c>
    </row>
    <row r="74" spans="1:16" x14ac:dyDescent="0.2">
      <c r="A74" s="160" t="s">
        <v>75</v>
      </c>
      <c r="B74" s="161">
        <f>基金残高に係る経年分析!F57</f>
        <v>3706</v>
      </c>
      <c r="C74" s="161">
        <f>基金残高に係る経年分析!G57</f>
        <v>3424</v>
      </c>
      <c r="D74" s="161">
        <f>基金残高に係る経年分析!H57</f>
        <v>3265</v>
      </c>
    </row>
  </sheetData>
  <sheetProtection algorithmName="SHA-512" hashValue="TK494nEuhZGJCc6R8NMUWN64WyZSC3CsOn04XXDVrFjqrKgYEVmVZYfhbE2tMCNCNEVRB07+mZbmHX0uwEM7Jg==" saltValue="cDJF7XhKc5DrLw1/qOZA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1618452</v>
      </c>
      <c r="S5" s="664"/>
      <c r="T5" s="664"/>
      <c r="U5" s="664"/>
      <c r="V5" s="664"/>
      <c r="W5" s="664"/>
      <c r="X5" s="664"/>
      <c r="Y5" s="689"/>
      <c r="Z5" s="702">
        <v>13</v>
      </c>
      <c r="AA5" s="702"/>
      <c r="AB5" s="702"/>
      <c r="AC5" s="702"/>
      <c r="AD5" s="703">
        <v>1618452</v>
      </c>
      <c r="AE5" s="703"/>
      <c r="AF5" s="703"/>
      <c r="AG5" s="703"/>
      <c r="AH5" s="703"/>
      <c r="AI5" s="703"/>
      <c r="AJ5" s="703"/>
      <c r="AK5" s="703"/>
      <c r="AL5" s="690">
        <v>23</v>
      </c>
      <c r="AM5" s="672"/>
      <c r="AN5" s="672"/>
      <c r="AO5" s="691"/>
      <c r="AP5" s="666" t="s">
        <v>216</v>
      </c>
      <c r="AQ5" s="667"/>
      <c r="AR5" s="667"/>
      <c r="AS5" s="667"/>
      <c r="AT5" s="667"/>
      <c r="AU5" s="667"/>
      <c r="AV5" s="667"/>
      <c r="AW5" s="667"/>
      <c r="AX5" s="667"/>
      <c r="AY5" s="667"/>
      <c r="AZ5" s="667"/>
      <c r="BA5" s="667"/>
      <c r="BB5" s="667"/>
      <c r="BC5" s="667"/>
      <c r="BD5" s="667"/>
      <c r="BE5" s="667"/>
      <c r="BF5" s="668"/>
      <c r="BG5" s="608">
        <v>1618452</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114691</v>
      </c>
      <c r="S6" s="609"/>
      <c r="T6" s="609"/>
      <c r="U6" s="609"/>
      <c r="V6" s="609"/>
      <c r="W6" s="609"/>
      <c r="X6" s="609"/>
      <c r="Y6" s="610"/>
      <c r="Z6" s="646">
        <v>0.9</v>
      </c>
      <c r="AA6" s="646"/>
      <c r="AB6" s="646"/>
      <c r="AC6" s="646"/>
      <c r="AD6" s="647">
        <v>114691</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1618452</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102955</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102955</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868</v>
      </c>
      <c r="S7" s="609"/>
      <c r="T7" s="609"/>
      <c r="U7" s="609"/>
      <c r="V7" s="609"/>
      <c r="W7" s="609"/>
      <c r="X7" s="609"/>
      <c r="Y7" s="610"/>
      <c r="Z7" s="646">
        <v>0</v>
      </c>
      <c r="AA7" s="646"/>
      <c r="AB7" s="646"/>
      <c r="AC7" s="646"/>
      <c r="AD7" s="647">
        <v>868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548469</v>
      </c>
      <c r="BH7" s="609"/>
      <c r="BI7" s="609"/>
      <c r="BJ7" s="609"/>
      <c r="BK7" s="609"/>
      <c r="BL7" s="609"/>
      <c r="BM7" s="609"/>
      <c r="BN7" s="610"/>
      <c r="BO7" s="646">
        <v>33.9</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2225486</v>
      </c>
      <c r="CS7" s="609"/>
      <c r="CT7" s="609"/>
      <c r="CU7" s="609"/>
      <c r="CV7" s="609"/>
      <c r="CW7" s="609"/>
      <c r="CX7" s="609"/>
      <c r="CY7" s="610"/>
      <c r="CZ7" s="646">
        <v>18.600000000000001</v>
      </c>
      <c r="DA7" s="646"/>
      <c r="DB7" s="646"/>
      <c r="DC7" s="646"/>
      <c r="DD7" s="614">
        <v>80049</v>
      </c>
      <c r="DE7" s="609"/>
      <c r="DF7" s="609"/>
      <c r="DG7" s="609"/>
      <c r="DH7" s="609"/>
      <c r="DI7" s="609"/>
      <c r="DJ7" s="609"/>
      <c r="DK7" s="609"/>
      <c r="DL7" s="609"/>
      <c r="DM7" s="609"/>
      <c r="DN7" s="609"/>
      <c r="DO7" s="609"/>
      <c r="DP7" s="610"/>
      <c r="DQ7" s="614">
        <v>1103292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12586</v>
      </c>
      <c r="S8" s="609"/>
      <c r="T8" s="609"/>
      <c r="U8" s="609"/>
      <c r="V8" s="609"/>
      <c r="W8" s="609"/>
      <c r="X8" s="609"/>
      <c r="Y8" s="610"/>
      <c r="Z8" s="646">
        <v>0.1</v>
      </c>
      <c r="AA8" s="646"/>
      <c r="AB8" s="646"/>
      <c r="AC8" s="646"/>
      <c r="AD8" s="647">
        <v>12586</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22319</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3484764</v>
      </c>
      <c r="CS8" s="609"/>
      <c r="CT8" s="609"/>
      <c r="CU8" s="609"/>
      <c r="CV8" s="609"/>
      <c r="CW8" s="609"/>
      <c r="CX8" s="609"/>
      <c r="CY8" s="610"/>
      <c r="CZ8" s="646">
        <v>29.1</v>
      </c>
      <c r="DA8" s="646"/>
      <c r="DB8" s="646"/>
      <c r="DC8" s="646"/>
      <c r="DD8" s="614">
        <v>12198</v>
      </c>
      <c r="DE8" s="609"/>
      <c r="DF8" s="609"/>
      <c r="DG8" s="609"/>
      <c r="DH8" s="609"/>
      <c r="DI8" s="609"/>
      <c r="DJ8" s="609"/>
      <c r="DK8" s="609"/>
      <c r="DL8" s="609"/>
      <c r="DM8" s="609"/>
      <c r="DN8" s="609"/>
      <c r="DO8" s="609"/>
      <c r="DP8" s="610"/>
      <c r="DQ8" s="614">
        <v>2277940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16474</v>
      </c>
      <c r="S9" s="609"/>
      <c r="T9" s="609"/>
      <c r="U9" s="609"/>
      <c r="V9" s="609"/>
      <c r="W9" s="609"/>
      <c r="X9" s="609"/>
      <c r="Y9" s="610"/>
      <c r="Z9" s="646">
        <v>0.1</v>
      </c>
      <c r="AA9" s="646"/>
      <c r="AB9" s="646"/>
      <c r="AC9" s="646"/>
      <c r="AD9" s="647">
        <v>16474</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452525</v>
      </c>
      <c r="BH9" s="609"/>
      <c r="BI9" s="609"/>
      <c r="BJ9" s="609"/>
      <c r="BK9" s="609"/>
      <c r="BL9" s="609"/>
      <c r="BM9" s="609"/>
      <c r="BN9" s="610"/>
      <c r="BO9" s="646">
        <v>28</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787193</v>
      </c>
      <c r="CS9" s="609"/>
      <c r="CT9" s="609"/>
      <c r="CU9" s="609"/>
      <c r="CV9" s="609"/>
      <c r="CW9" s="609"/>
      <c r="CX9" s="609"/>
      <c r="CY9" s="610"/>
      <c r="CZ9" s="646">
        <v>6.6</v>
      </c>
      <c r="DA9" s="646"/>
      <c r="DB9" s="646"/>
      <c r="DC9" s="646"/>
      <c r="DD9" s="614">
        <v>24987</v>
      </c>
      <c r="DE9" s="609"/>
      <c r="DF9" s="609"/>
      <c r="DG9" s="609"/>
      <c r="DH9" s="609"/>
      <c r="DI9" s="609"/>
      <c r="DJ9" s="609"/>
      <c r="DK9" s="609"/>
      <c r="DL9" s="609"/>
      <c r="DM9" s="609"/>
      <c r="DN9" s="609"/>
      <c r="DO9" s="609"/>
      <c r="DP9" s="610"/>
      <c r="DQ9" s="614">
        <v>665163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32012</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366846</v>
      </c>
      <c r="S11" s="609"/>
      <c r="T11" s="609"/>
      <c r="U11" s="609"/>
      <c r="V11" s="609"/>
      <c r="W11" s="609"/>
      <c r="X11" s="609"/>
      <c r="Y11" s="610"/>
      <c r="Z11" s="611">
        <v>3</v>
      </c>
      <c r="AA11" s="612"/>
      <c r="AB11" s="612"/>
      <c r="AC11" s="613"/>
      <c r="AD11" s="614">
        <v>366846</v>
      </c>
      <c r="AE11" s="609"/>
      <c r="AF11" s="609"/>
      <c r="AG11" s="609"/>
      <c r="AH11" s="609"/>
      <c r="AI11" s="609"/>
      <c r="AJ11" s="609"/>
      <c r="AK11" s="610"/>
      <c r="AL11" s="611">
        <v>5.2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41613</v>
      </c>
      <c r="BH11" s="609"/>
      <c r="BI11" s="609"/>
      <c r="BJ11" s="609"/>
      <c r="BK11" s="609"/>
      <c r="BL11" s="609"/>
      <c r="BM11" s="609"/>
      <c r="BN11" s="610"/>
      <c r="BO11" s="646">
        <v>2.6</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1092210</v>
      </c>
      <c r="CS11" s="609"/>
      <c r="CT11" s="609"/>
      <c r="CU11" s="609"/>
      <c r="CV11" s="609"/>
      <c r="CW11" s="609"/>
      <c r="CX11" s="609"/>
      <c r="CY11" s="610"/>
      <c r="CZ11" s="646">
        <v>9.1</v>
      </c>
      <c r="DA11" s="646"/>
      <c r="DB11" s="646"/>
      <c r="DC11" s="646"/>
      <c r="DD11" s="614">
        <v>186795</v>
      </c>
      <c r="DE11" s="609"/>
      <c r="DF11" s="609"/>
      <c r="DG11" s="609"/>
      <c r="DH11" s="609"/>
      <c r="DI11" s="609"/>
      <c r="DJ11" s="609"/>
      <c r="DK11" s="609"/>
      <c r="DL11" s="609"/>
      <c r="DM11" s="609"/>
      <c r="DN11" s="609"/>
      <c r="DO11" s="609"/>
      <c r="DP11" s="610"/>
      <c r="DQ11" s="614">
        <v>492496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8072</v>
      </c>
      <c r="S12" s="609"/>
      <c r="T12" s="609"/>
      <c r="U12" s="609"/>
      <c r="V12" s="609"/>
      <c r="W12" s="609"/>
      <c r="X12" s="609"/>
      <c r="Y12" s="610"/>
      <c r="Z12" s="646">
        <v>0.1</v>
      </c>
      <c r="AA12" s="646"/>
      <c r="AB12" s="646"/>
      <c r="AC12" s="646"/>
      <c r="AD12" s="647">
        <v>8072</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910174</v>
      </c>
      <c r="BH12" s="609"/>
      <c r="BI12" s="609"/>
      <c r="BJ12" s="609"/>
      <c r="BK12" s="609"/>
      <c r="BL12" s="609"/>
      <c r="BM12" s="609"/>
      <c r="BN12" s="610"/>
      <c r="BO12" s="646">
        <v>56.2</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390466</v>
      </c>
      <c r="CS12" s="609"/>
      <c r="CT12" s="609"/>
      <c r="CU12" s="609"/>
      <c r="CV12" s="609"/>
      <c r="CW12" s="609"/>
      <c r="CX12" s="609"/>
      <c r="CY12" s="610"/>
      <c r="CZ12" s="646">
        <v>3.3</v>
      </c>
      <c r="DA12" s="646"/>
      <c r="DB12" s="646"/>
      <c r="DC12" s="646"/>
      <c r="DD12" s="614">
        <v>42500</v>
      </c>
      <c r="DE12" s="609"/>
      <c r="DF12" s="609"/>
      <c r="DG12" s="609"/>
      <c r="DH12" s="609"/>
      <c r="DI12" s="609"/>
      <c r="DJ12" s="609"/>
      <c r="DK12" s="609"/>
      <c r="DL12" s="609"/>
      <c r="DM12" s="609"/>
      <c r="DN12" s="609"/>
      <c r="DO12" s="609"/>
      <c r="DP12" s="610"/>
      <c r="DQ12" s="614">
        <v>239015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909590</v>
      </c>
      <c r="BH13" s="609"/>
      <c r="BI13" s="609"/>
      <c r="BJ13" s="609"/>
      <c r="BK13" s="609"/>
      <c r="BL13" s="609"/>
      <c r="BM13" s="609"/>
      <c r="BN13" s="610"/>
      <c r="BO13" s="646">
        <v>56.2</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1130969</v>
      </c>
      <c r="CS13" s="609"/>
      <c r="CT13" s="609"/>
      <c r="CU13" s="609"/>
      <c r="CV13" s="609"/>
      <c r="CW13" s="609"/>
      <c r="CX13" s="609"/>
      <c r="CY13" s="610"/>
      <c r="CZ13" s="646">
        <v>9.4</v>
      </c>
      <c r="DA13" s="646"/>
      <c r="DB13" s="646"/>
      <c r="DC13" s="646"/>
      <c r="DD13" s="614">
        <v>287917</v>
      </c>
      <c r="DE13" s="609"/>
      <c r="DF13" s="609"/>
      <c r="DG13" s="609"/>
      <c r="DH13" s="609"/>
      <c r="DI13" s="609"/>
      <c r="DJ13" s="609"/>
      <c r="DK13" s="609"/>
      <c r="DL13" s="609"/>
      <c r="DM13" s="609"/>
      <c r="DN13" s="609"/>
      <c r="DO13" s="609"/>
      <c r="DP13" s="610"/>
      <c r="DQ13" s="614">
        <v>806591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80342</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359519</v>
      </c>
      <c r="CS14" s="609"/>
      <c r="CT14" s="609"/>
      <c r="CU14" s="609"/>
      <c r="CV14" s="609"/>
      <c r="CW14" s="609"/>
      <c r="CX14" s="609"/>
      <c r="CY14" s="610"/>
      <c r="CZ14" s="646">
        <v>3</v>
      </c>
      <c r="DA14" s="646"/>
      <c r="DB14" s="646"/>
      <c r="DC14" s="646"/>
      <c r="DD14" s="614">
        <v>54450</v>
      </c>
      <c r="DE14" s="609"/>
      <c r="DF14" s="609"/>
      <c r="DG14" s="609"/>
      <c r="DH14" s="609"/>
      <c r="DI14" s="609"/>
      <c r="DJ14" s="609"/>
      <c r="DK14" s="609"/>
      <c r="DL14" s="609"/>
      <c r="DM14" s="609"/>
      <c r="DN14" s="609"/>
      <c r="DO14" s="609"/>
      <c r="DP14" s="610"/>
      <c r="DQ14" s="614">
        <v>298149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12306</v>
      </c>
      <c r="S15" s="609"/>
      <c r="T15" s="609"/>
      <c r="U15" s="609"/>
      <c r="V15" s="609"/>
      <c r="W15" s="609"/>
      <c r="X15" s="609"/>
      <c r="Y15" s="610"/>
      <c r="Z15" s="646">
        <v>0.1</v>
      </c>
      <c r="AA15" s="646"/>
      <c r="AB15" s="646"/>
      <c r="AC15" s="646"/>
      <c r="AD15" s="647">
        <v>12306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79467</v>
      </c>
      <c r="BH15" s="609"/>
      <c r="BI15" s="609"/>
      <c r="BJ15" s="609"/>
      <c r="BK15" s="609"/>
      <c r="BL15" s="609"/>
      <c r="BM15" s="609"/>
      <c r="BN15" s="610"/>
      <c r="BO15" s="646">
        <v>4.9000000000000004</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1137438</v>
      </c>
      <c r="CS15" s="609"/>
      <c r="CT15" s="609"/>
      <c r="CU15" s="609"/>
      <c r="CV15" s="609"/>
      <c r="CW15" s="609"/>
      <c r="CX15" s="609"/>
      <c r="CY15" s="610"/>
      <c r="CZ15" s="646">
        <v>9.5</v>
      </c>
      <c r="DA15" s="646"/>
      <c r="DB15" s="646"/>
      <c r="DC15" s="646"/>
      <c r="DD15" s="614">
        <v>177612</v>
      </c>
      <c r="DE15" s="609"/>
      <c r="DF15" s="609"/>
      <c r="DG15" s="609"/>
      <c r="DH15" s="609"/>
      <c r="DI15" s="609"/>
      <c r="DJ15" s="609"/>
      <c r="DK15" s="609"/>
      <c r="DL15" s="609"/>
      <c r="DM15" s="609"/>
      <c r="DN15" s="609"/>
      <c r="DO15" s="609"/>
      <c r="DP15" s="610"/>
      <c r="DQ15" s="614">
        <v>861016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18973</v>
      </c>
      <c r="S16" s="609"/>
      <c r="T16" s="609"/>
      <c r="U16" s="609"/>
      <c r="V16" s="609"/>
      <c r="W16" s="609"/>
      <c r="X16" s="609"/>
      <c r="Y16" s="610"/>
      <c r="Z16" s="646">
        <v>0.2</v>
      </c>
      <c r="AA16" s="646"/>
      <c r="AB16" s="646"/>
      <c r="AC16" s="646"/>
      <c r="AD16" s="647">
        <v>18973</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14598</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5048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72411</v>
      </c>
      <c r="S17" s="609"/>
      <c r="T17" s="609"/>
      <c r="U17" s="609"/>
      <c r="V17" s="609"/>
      <c r="W17" s="609"/>
      <c r="X17" s="609"/>
      <c r="Y17" s="610"/>
      <c r="Z17" s="646">
        <v>0.6</v>
      </c>
      <c r="AA17" s="646"/>
      <c r="AB17" s="646"/>
      <c r="AC17" s="646"/>
      <c r="AD17" s="647">
        <v>72411</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1251283</v>
      </c>
      <c r="CS17" s="609"/>
      <c r="CT17" s="609"/>
      <c r="CU17" s="609"/>
      <c r="CV17" s="609"/>
      <c r="CW17" s="609"/>
      <c r="CX17" s="609"/>
      <c r="CY17" s="610"/>
      <c r="CZ17" s="646">
        <v>10.4</v>
      </c>
      <c r="DA17" s="646"/>
      <c r="DB17" s="646"/>
      <c r="DC17" s="646"/>
      <c r="DD17" s="614" t="s">
        <v>122</v>
      </c>
      <c r="DE17" s="609"/>
      <c r="DF17" s="609"/>
      <c r="DG17" s="609"/>
      <c r="DH17" s="609"/>
      <c r="DI17" s="609"/>
      <c r="DJ17" s="609"/>
      <c r="DK17" s="609"/>
      <c r="DL17" s="609"/>
      <c r="DM17" s="609"/>
      <c r="DN17" s="609"/>
      <c r="DO17" s="609"/>
      <c r="DP17" s="610"/>
      <c r="DQ17" s="614">
        <v>1227823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10506</v>
      </c>
      <c r="S18" s="609"/>
      <c r="T18" s="609"/>
      <c r="U18" s="609"/>
      <c r="V18" s="609"/>
      <c r="W18" s="609"/>
      <c r="X18" s="609"/>
      <c r="Y18" s="610"/>
      <c r="Z18" s="646">
        <v>0.1</v>
      </c>
      <c r="AA18" s="646"/>
      <c r="AB18" s="646"/>
      <c r="AC18" s="646"/>
      <c r="AD18" s="647">
        <v>10506</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57771</v>
      </c>
      <c r="S19" s="609"/>
      <c r="T19" s="609"/>
      <c r="U19" s="609"/>
      <c r="V19" s="609"/>
      <c r="W19" s="609"/>
      <c r="X19" s="609"/>
      <c r="Y19" s="610"/>
      <c r="Z19" s="646">
        <v>0.5</v>
      </c>
      <c r="AA19" s="646"/>
      <c r="AB19" s="646"/>
      <c r="AC19" s="646"/>
      <c r="AD19" s="647">
        <v>57771</v>
      </c>
      <c r="AE19" s="647"/>
      <c r="AF19" s="647"/>
      <c r="AG19" s="647"/>
      <c r="AH19" s="647"/>
      <c r="AI19" s="647"/>
      <c r="AJ19" s="647"/>
      <c r="AK19" s="647"/>
      <c r="AL19" s="611">
        <v>0.8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4134</v>
      </c>
      <c r="S20" s="609"/>
      <c r="T20" s="609"/>
      <c r="U20" s="609"/>
      <c r="V20" s="609"/>
      <c r="W20" s="609"/>
      <c r="X20" s="609"/>
      <c r="Y20" s="610"/>
      <c r="Z20" s="646">
        <v>0</v>
      </c>
      <c r="AA20" s="646"/>
      <c r="AB20" s="646"/>
      <c r="AC20" s="646"/>
      <c r="AD20" s="647">
        <v>4134</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11976881</v>
      </c>
      <c r="CS20" s="609"/>
      <c r="CT20" s="609"/>
      <c r="CU20" s="609"/>
      <c r="CV20" s="609"/>
      <c r="CW20" s="609"/>
      <c r="CX20" s="609"/>
      <c r="CY20" s="610"/>
      <c r="CZ20" s="646">
        <v>100</v>
      </c>
      <c r="DA20" s="646"/>
      <c r="DB20" s="646"/>
      <c r="DC20" s="646"/>
      <c r="DD20" s="614">
        <v>866508</v>
      </c>
      <c r="DE20" s="609"/>
      <c r="DF20" s="609"/>
      <c r="DG20" s="609"/>
      <c r="DH20" s="609"/>
      <c r="DI20" s="609"/>
      <c r="DJ20" s="609"/>
      <c r="DK20" s="609"/>
      <c r="DL20" s="609"/>
      <c r="DM20" s="609"/>
      <c r="DN20" s="609"/>
      <c r="DO20" s="609"/>
      <c r="DP20" s="610"/>
      <c r="DQ20" s="614">
        <v>8079488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5148040</v>
      </c>
      <c r="S21" s="609"/>
      <c r="T21" s="609"/>
      <c r="U21" s="609"/>
      <c r="V21" s="609"/>
      <c r="W21" s="609"/>
      <c r="X21" s="609"/>
      <c r="Y21" s="610"/>
      <c r="Z21" s="646">
        <v>41.4</v>
      </c>
      <c r="AA21" s="646"/>
      <c r="AB21" s="646"/>
      <c r="AC21" s="646"/>
      <c r="AD21" s="647">
        <v>4747390</v>
      </c>
      <c r="AE21" s="647"/>
      <c r="AF21" s="647"/>
      <c r="AG21" s="647"/>
      <c r="AH21" s="647"/>
      <c r="AI21" s="647"/>
      <c r="AJ21" s="647"/>
      <c r="AK21" s="647"/>
      <c r="AL21" s="611">
        <v>67.5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4747390</v>
      </c>
      <c r="S22" s="609"/>
      <c r="T22" s="609"/>
      <c r="U22" s="609"/>
      <c r="V22" s="609"/>
      <c r="W22" s="609"/>
      <c r="X22" s="609"/>
      <c r="Y22" s="610"/>
      <c r="Z22" s="646">
        <v>38.200000000000003</v>
      </c>
      <c r="AA22" s="646"/>
      <c r="AB22" s="646"/>
      <c r="AC22" s="646"/>
      <c r="AD22" s="647">
        <v>4747390</v>
      </c>
      <c r="AE22" s="647"/>
      <c r="AF22" s="647"/>
      <c r="AG22" s="647"/>
      <c r="AH22" s="647"/>
      <c r="AI22" s="647"/>
      <c r="AJ22" s="647"/>
      <c r="AK22" s="647"/>
      <c r="AL22" s="611">
        <v>67.5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400650</v>
      </c>
      <c r="S23" s="609"/>
      <c r="T23" s="609"/>
      <c r="U23" s="609"/>
      <c r="V23" s="609"/>
      <c r="W23" s="609"/>
      <c r="X23" s="609"/>
      <c r="Y23" s="610"/>
      <c r="Z23" s="646">
        <v>3.2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5017824</v>
      </c>
      <c r="CS24" s="664"/>
      <c r="CT24" s="664"/>
      <c r="CU24" s="664"/>
      <c r="CV24" s="664"/>
      <c r="CW24" s="664"/>
      <c r="CX24" s="664"/>
      <c r="CY24" s="689"/>
      <c r="CZ24" s="690">
        <v>41.9</v>
      </c>
      <c r="DA24" s="672"/>
      <c r="DB24" s="672"/>
      <c r="DC24" s="692"/>
      <c r="DD24" s="688">
        <v>4091217</v>
      </c>
      <c r="DE24" s="664"/>
      <c r="DF24" s="664"/>
      <c r="DG24" s="664"/>
      <c r="DH24" s="664"/>
      <c r="DI24" s="664"/>
      <c r="DJ24" s="664"/>
      <c r="DK24" s="689"/>
      <c r="DL24" s="688">
        <v>3793672</v>
      </c>
      <c r="DM24" s="664"/>
      <c r="DN24" s="664"/>
      <c r="DO24" s="664"/>
      <c r="DP24" s="664"/>
      <c r="DQ24" s="664"/>
      <c r="DR24" s="664"/>
      <c r="DS24" s="664"/>
      <c r="DT24" s="664"/>
      <c r="DU24" s="664"/>
      <c r="DV24" s="689"/>
      <c r="DW24" s="690">
        <v>53.8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7389719</v>
      </c>
      <c r="S25" s="609"/>
      <c r="T25" s="609"/>
      <c r="U25" s="609"/>
      <c r="V25" s="609"/>
      <c r="W25" s="609"/>
      <c r="X25" s="609"/>
      <c r="Y25" s="610"/>
      <c r="Z25" s="646">
        <v>59.4</v>
      </c>
      <c r="AA25" s="646"/>
      <c r="AB25" s="646"/>
      <c r="AC25" s="646"/>
      <c r="AD25" s="647">
        <v>6989069</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2454190</v>
      </c>
      <c r="CS25" s="621"/>
      <c r="CT25" s="621"/>
      <c r="CU25" s="621"/>
      <c r="CV25" s="621"/>
      <c r="CW25" s="621"/>
      <c r="CX25" s="621"/>
      <c r="CY25" s="622"/>
      <c r="CZ25" s="611">
        <v>20.5</v>
      </c>
      <c r="DA25" s="623"/>
      <c r="DB25" s="623"/>
      <c r="DC25" s="624"/>
      <c r="DD25" s="614">
        <v>2267298</v>
      </c>
      <c r="DE25" s="621"/>
      <c r="DF25" s="621"/>
      <c r="DG25" s="621"/>
      <c r="DH25" s="621"/>
      <c r="DI25" s="621"/>
      <c r="DJ25" s="621"/>
      <c r="DK25" s="622"/>
      <c r="DL25" s="614">
        <v>2219256</v>
      </c>
      <c r="DM25" s="621"/>
      <c r="DN25" s="621"/>
      <c r="DO25" s="621"/>
      <c r="DP25" s="621"/>
      <c r="DQ25" s="621"/>
      <c r="DR25" s="621"/>
      <c r="DS25" s="621"/>
      <c r="DT25" s="621"/>
      <c r="DU25" s="621"/>
      <c r="DV25" s="622"/>
      <c r="DW25" s="611">
        <v>31.5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1578</v>
      </c>
      <c r="S26" s="609"/>
      <c r="T26" s="609"/>
      <c r="U26" s="609"/>
      <c r="V26" s="609"/>
      <c r="W26" s="609"/>
      <c r="X26" s="609"/>
      <c r="Y26" s="610"/>
      <c r="Z26" s="646">
        <v>0</v>
      </c>
      <c r="AA26" s="646"/>
      <c r="AB26" s="646"/>
      <c r="AC26" s="646"/>
      <c r="AD26" s="647">
        <v>1578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1510554</v>
      </c>
      <c r="CS26" s="609"/>
      <c r="CT26" s="609"/>
      <c r="CU26" s="609"/>
      <c r="CV26" s="609"/>
      <c r="CW26" s="609"/>
      <c r="CX26" s="609"/>
      <c r="CY26" s="610"/>
      <c r="CZ26" s="611">
        <v>12.6</v>
      </c>
      <c r="DA26" s="623"/>
      <c r="DB26" s="623"/>
      <c r="DC26" s="624"/>
      <c r="DD26" s="614">
        <v>1409265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12321</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1618452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1312351</v>
      </c>
      <c r="CS27" s="621"/>
      <c r="CT27" s="621"/>
      <c r="CU27" s="621"/>
      <c r="CV27" s="621"/>
      <c r="CW27" s="621"/>
      <c r="CX27" s="621"/>
      <c r="CY27" s="622"/>
      <c r="CZ27" s="611">
        <v>11</v>
      </c>
      <c r="DA27" s="623"/>
      <c r="DB27" s="623"/>
      <c r="DC27" s="624"/>
      <c r="DD27" s="614">
        <v>596096</v>
      </c>
      <c r="DE27" s="621"/>
      <c r="DF27" s="621"/>
      <c r="DG27" s="621"/>
      <c r="DH27" s="621"/>
      <c r="DI27" s="621"/>
      <c r="DJ27" s="621"/>
      <c r="DK27" s="622"/>
      <c r="DL27" s="614">
        <v>346593</v>
      </c>
      <c r="DM27" s="621"/>
      <c r="DN27" s="621"/>
      <c r="DO27" s="621"/>
      <c r="DP27" s="621"/>
      <c r="DQ27" s="621"/>
      <c r="DR27" s="621"/>
      <c r="DS27" s="621"/>
      <c r="DT27" s="621"/>
      <c r="DU27" s="621"/>
      <c r="DV27" s="622"/>
      <c r="DW27" s="611">
        <v>4.9000000000000004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83563</v>
      </c>
      <c r="S28" s="609"/>
      <c r="T28" s="609"/>
      <c r="U28" s="609"/>
      <c r="V28" s="609"/>
      <c r="W28" s="609"/>
      <c r="X28" s="609"/>
      <c r="Y28" s="610"/>
      <c r="Z28" s="646">
        <v>0.7</v>
      </c>
      <c r="AA28" s="646"/>
      <c r="AB28" s="646"/>
      <c r="AC28" s="646"/>
      <c r="AD28" s="647">
        <v>26013</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1251283</v>
      </c>
      <c r="CS28" s="609"/>
      <c r="CT28" s="609"/>
      <c r="CU28" s="609"/>
      <c r="CV28" s="609"/>
      <c r="CW28" s="609"/>
      <c r="CX28" s="609"/>
      <c r="CY28" s="610"/>
      <c r="CZ28" s="611">
        <v>10.4</v>
      </c>
      <c r="DA28" s="623"/>
      <c r="DB28" s="623"/>
      <c r="DC28" s="624"/>
      <c r="DD28" s="614">
        <v>1227823</v>
      </c>
      <c r="DE28" s="609"/>
      <c r="DF28" s="609"/>
      <c r="DG28" s="609"/>
      <c r="DH28" s="609"/>
      <c r="DI28" s="609"/>
      <c r="DJ28" s="609"/>
      <c r="DK28" s="610"/>
      <c r="DL28" s="614">
        <v>1227823</v>
      </c>
      <c r="DM28" s="609"/>
      <c r="DN28" s="609"/>
      <c r="DO28" s="609"/>
      <c r="DP28" s="609"/>
      <c r="DQ28" s="609"/>
      <c r="DR28" s="609"/>
      <c r="DS28" s="609"/>
      <c r="DT28" s="609"/>
      <c r="DU28" s="609"/>
      <c r="DV28" s="610"/>
      <c r="DW28" s="611">
        <v>17.399999999999999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42183</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1251283</v>
      </c>
      <c r="CS29" s="621"/>
      <c r="CT29" s="621"/>
      <c r="CU29" s="621"/>
      <c r="CV29" s="621"/>
      <c r="CW29" s="621"/>
      <c r="CX29" s="621"/>
      <c r="CY29" s="622"/>
      <c r="CZ29" s="611">
        <v>10.4</v>
      </c>
      <c r="DA29" s="623"/>
      <c r="DB29" s="623"/>
      <c r="DC29" s="624"/>
      <c r="DD29" s="614">
        <v>1227823</v>
      </c>
      <c r="DE29" s="621"/>
      <c r="DF29" s="621"/>
      <c r="DG29" s="621"/>
      <c r="DH29" s="621"/>
      <c r="DI29" s="621"/>
      <c r="DJ29" s="621"/>
      <c r="DK29" s="622"/>
      <c r="DL29" s="614">
        <v>1227823</v>
      </c>
      <c r="DM29" s="621"/>
      <c r="DN29" s="621"/>
      <c r="DO29" s="621"/>
      <c r="DP29" s="621"/>
      <c r="DQ29" s="621"/>
      <c r="DR29" s="621"/>
      <c r="DS29" s="621"/>
      <c r="DT29" s="621"/>
      <c r="DU29" s="621"/>
      <c r="DV29" s="622"/>
      <c r="DW29" s="611">
        <v>17.399999999999999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1050393</v>
      </c>
      <c r="S30" s="609"/>
      <c r="T30" s="609"/>
      <c r="U30" s="609"/>
      <c r="V30" s="609"/>
      <c r="W30" s="609"/>
      <c r="X30" s="609"/>
      <c r="Y30" s="610"/>
      <c r="Z30" s="646">
        <v>8.4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1224694</v>
      </c>
      <c r="CS30" s="609"/>
      <c r="CT30" s="609"/>
      <c r="CU30" s="609"/>
      <c r="CV30" s="609"/>
      <c r="CW30" s="609"/>
      <c r="CX30" s="609"/>
      <c r="CY30" s="610"/>
      <c r="CZ30" s="611">
        <v>10.199999999999999</v>
      </c>
      <c r="DA30" s="623"/>
      <c r="DB30" s="623"/>
      <c r="DC30" s="624"/>
      <c r="DD30" s="614">
        <v>1202051</v>
      </c>
      <c r="DE30" s="609"/>
      <c r="DF30" s="609"/>
      <c r="DG30" s="609"/>
      <c r="DH30" s="609"/>
      <c r="DI30" s="609"/>
      <c r="DJ30" s="609"/>
      <c r="DK30" s="610"/>
      <c r="DL30" s="614">
        <v>1202051</v>
      </c>
      <c r="DM30" s="609"/>
      <c r="DN30" s="609"/>
      <c r="DO30" s="609"/>
      <c r="DP30" s="609"/>
      <c r="DQ30" s="609"/>
      <c r="DR30" s="609"/>
      <c r="DS30" s="609"/>
      <c r="DT30" s="609"/>
      <c r="DU30" s="609"/>
      <c r="DV30" s="610"/>
      <c r="DW30" s="611">
        <v>17.100000000000001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95</v>
      </c>
      <c r="BN31" s="671"/>
      <c r="BO31" s="671"/>
      <c r="BP31" s="671"/>
      <c r="BQ31" s="673"/>
      <c r="BR31" s="670">
        <v>98.8</v>
      </c>
      <c r="BS31" s="671"/>
      <c r="BT31" s="671"/>
      <c r="BU31" s="671"/>
      <c r="BV31" s="671"/>
      <c r="BW31" s="671"/>
      <c r="BX31" s="672">
        <v>93.9</v>
      </c>
      <c r="BY31" s="671"/>
      <c r="BZ31" s="671"/>
      <c r="CA31" s="671"/>
      <c r="CB31" s="673"/>
      <c r="CD31" s="629"/>
      <c r="CE31" s="630"/>
      <c r="CF31" s="605" t="s">
        <v>300</v>
      </c>
      <c r="CG31" s="606"/>
      <c r="CH31" s="606"/>
      <c r="CI31" s="606"/>
      <c r="CJ31" s="606"/>
      <c r="CK31" s="606"/>
      <c r="CL31" s="606"/>
      <c r="CM31" s="606"/>
      <c r="CN31" s="606"/>
      <c r="CO31" s="606"/>
      <c r="CP31" s="606"/>
      <c r="CQ31" s="607"/>
      <c r="CR31" s="608">
        <v>26589</v>
      </c>
      <c r="CS31" s="621"/>
      <c r="CT31" s="621"/>
      <c r="CU31" s="621"/>
      <c r="CV31" s="621"/>
      <c r="CW31" s="621"/>
      <c r="CX31" s="621"/>
      <c r="CY31" s="622"/>
      <c r="CZ31" s="611">
        <v>0.2</v>
      </c>
      <c r="DA31" s="623"/>
      <c r="DB31" s="623"/>
      <c r="DC31" s="624"/>
      <c r="DD31" s="614">
        <v>25772</v>
      </c>
      <c r="DE31" s="621"/>
      <c r="DF31" s="621"/>
      <c r="DG31" s="621"/>
      <c r="DH31" s="621"/>
      <c r="DI31" s="621"/>
      <c r="DJ31" s="621"/>
      <c r="DK31" s="622"/>
      <c r="DL31" s="614">
        <v>25772</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1033708</v>
      </c>
      <c r="S32" s="609"/>
      <c r="T32" s="609"/>
      <c r="U32" s="609"/>
      <c r="V32" s="609"/>
      <c r="W32" s="609"/>
      <c r="X32" s="609"/>
      <c r="Y32" s="610"/>
      <c r="Z32" s="646">
        <v>8.3000000000000007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98.1</v>
      </c>
      <c r="BN32" s="621"/>
      <c r="BO32" s="621"/>
      <c r="BP32" s="621"/>
      <c r="BQ32" s="644"/>
      <c r="BR32" s="674">
        <v>99.2</v>
      </c>
      <c r="BS32" s="621"/>
      <c r="BT32" s="621"/>
      <c r="BU32" s="621"/>
      <c r="BV32" s="621"/>
      <c r="BW32" s="621"/>
      <c r="BX32" s="612">
        <v>97.9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68697</v>
      </c>
      <c r="S33" s="609"/>
      <c r="T33" s="609"/>
      <c r="U33" s="609"/>
      <c r="V33" s="609"/>
      <c r="W33" s="609"/>
      <c r="X33" s="609"/>
      <c r="Y33" s="610"/>
      <c r="Z33" s="646">
        <v>0.6</v>
      </c>
      <c r="AA33" s="646"/>
      <c r="AB33" s="646"/>
      <c r="AC33" s="646"/>
      <c r="AD33" s="647">
        <v>1632</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98.7</v>
      </c>
      <c r="BH33" s="593"/>
      <c r="BI33" s="593"/>
      <c r="BJ33" s="593"/>
      <c r="BK33" s="593"/>
      <c r="BL33" s="593"/>
      <c r="BM33" s="639">
        <v>92.6</v>
      </c>
      <c r="BN33" s="593"/>
      <c r="BO33" s="593"/>
      <c r="BP33" s="593"/>
      <c r="BQ33" s="656"/>
      <c r="BR33" s="669">
        <v>98.4</v>
      </c>
      <c r="BS33" s="593"/>
      <c r="BT33" s="593"/>
      <c r="BU33" s="593"/>
      <c r="BV33" s="593"/>
      <c r="BW33" s="593"/>
      <c r="BX33" s="639">
        <v>90.7</v>
      </c>
      <c r="BY33" s="593"/>
      <c r="BZ33" s="593"/>
      <c r="CA33" s="593"/>
      <c r="CB33" s="656"/>
      <c r="CD33" s="605" t="s">
        <v>307</v>
      </c>
      <c r="CE33" s="606"/>
      <c r="CF33" s="606"/>
      <c r="CG33" s="606"/>
      <c r="CH33" s="606"/>
      <c r="CI33" s="606"/>
      <c r="CJ33" s="606"/>
      <c r="CK33" s="606"/>
      <c r="CL33" s="606"/>
      <c r="CM33" s="606"/>
      <c r="CN33" s="606"/>
      <c r="CO33" s="606"/>
      <c r="CP33" s="606"/>
      <c r="CQ33" s="607"/>
      <c r="CR33" s="608">
        <v>6077951</v>
      </c>
      <c r="CS33" s="621"/>
      <c r="CT33" s="621"/>
      <c r="CU33" s="621"/>
      <c r="CV33" s="621"/>
      <c r="CW33" s="621"/>
      <c r="CX33" s="621"/>
      <c r="CY33" s="622"/>
      <c r="CZ33" s="611">
        <v>50.7</v>
      </c>
      <c r="DA33" s="623"/>
      <c r="DB33" s="623"/>
      <c r="DC33" s="624"/>
      <c r="DD33" s="614">
        <v>3883243</v>
      </c>
      <c r="DE33" s="621"/>
      <c r="DF33" s="621"/>
      <c r="DG33" s="621"/>
      <c r="DH33" s="621"/>
      <c r="DI33" s="621"/>
      <c r="DJ33" s="621"/>
      <c r="DK33" s="622"/>
      <c r="DL33" s="614">
        <v>3026478</v>
      </c>
      <c r="DM33" s="621"/>
      <c r="DN33" s="621"/>
      <c r="DO33" s="621"/>
      <c r="DP33" s="621"/>
      <c r="DQ33" s="621"/>
      <c r="DR33" s="621"/>
      <c r="DS33" s="621"/>
      <c r="DT33" s="621"/>
      <c r="DU33" s="621"/>
      <c r="DV33" s="622"/>
      <c r="DW33" s="611">
        <v>42.9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555746</v>
      </c>
      <c r="S34" s="609"/>
      <c r="T34" s="609"/>
      <c r="U34" s="609"/>
      <c r="V34" s="609"/>
      <c r="W34" s="609"/>
      <c r="X34" s="609"/>
      <c r="Y34" s="610"/>
      <c r="Z34" s="646">
        <v>4.5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2520170</v>
      </c>
      <c r="CS34" s="609"/>
      <c r="CT34" s="609"/>
      <c r="CU34" s="609"/>
      <c r="CV34" s="609"/>
      <c r="CW34" s="609"/>
      <c r="CX34" s="609"/>
      <c r="CY34" s="610"/>
      <c r="CZ34" s="611">
        <v>21</v>
      </c>
      <c r="DA34" s="623"/>
      <c r="DB34" s="623"/>
      <c r="DC34" s="624"/>
      <c r="DD34" s="614">
        <v>1554458</v>
      </c>
      <c r="DE34" s="609"/>
      <c r="DF34" s="609"/>
      <c r="DG34" s="609"/>
      <c r="DH34" s="609"/>
      <c r="DI34" s="609"/>
      <c r="DJ34" s="609"/>
      <c r="DK34" s="610"/>
      <c r="DL34" s="614">
        <v>1150222</v>
      </c>
      <c r="DM34" s="609"/>
      <c r="DN34" s="609"/>
      <c r="DO34" s="609"/>
      <c r="DP34" s="609"/>
      <c r="DQ34" s="609"/>
      <c r="DR34" s="609"/>
      <c r="DS34" s="609"/>
      <c r="DT34" s="609"/>
      <c r="DU34" s="609"/>
      <c r="DV34" s="610"/>
      <c r="DW34" s="611">
        <v>16.3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664719</v>
      </c>
      <c r="S35" s="609"/>
      <c r="T35" s="609"/>
      <c r="U35" s="609"/>
      <c r="V35" s="609"/>
      <c r="W35" s="609"/>
      <c r="X35" s="609"/>
      <c r="Y35" s="610"/>
      <c r="Z35" s="646">
        <v>5.3</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215825</v>
      </c>
      <c r="CS35" s="621"/>
      <c r="CT35" s="621"/>
      <c r="CU35" s="621"/>
      <c r="CV35" s="621"/>
      <c r="CW35" s="621"/>
      <c r="CX35" s="621"/>
      <c r="CY35" s="622"/>
      <c r="CZ35" s="611">
        <v>1.8</v>
      </c>
      <c r="DA35" s="623"/>
      <c r="DB35" s="623"/>
      <c r="DC35" s="624"/>
      <c r="DD35" s="614">
        <v>174915</v>
      </c>
      <c r="DE35" s="621"/>
      <c r="DF35" s="621"/>
      <c r="DG35" s="621"/>
      <c r="DH35" s="621"/>
      <c r="DI35" s="621"/>
      <c r="DJ35" s="621"/>
      <c r="DK35" s="622"/>
      <c r="DL35" s="614">
        <v>163210</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646066</v>
      </c>
      <c r="S36" s="609"/>
      <c r="T36" s="609"/>
      <c r="U36" s="609"/>
      <c r="V36" s="609"/>
      <c r="W36" s="609"/>
      <c r="X36" s="609"/>
      <c r="Y36" s="610"/>
      <c r="Z36" s="646">
        <v>5.2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1547864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17939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1966605</v>
      </c>
      <c r="CS36" s="609"/>
      <c r="CT36" s="609"/>
      <c r="CU36" s="609"/>
      <c r="CV36" s="609"/>
      <c r="CW36" s="609"/>
      <c r="CX36" s="609"/>
      <c r="CY36" s="610"/>
      <c r="CZ36" s="611">
        <v>16.399999999999999</v>
      </c>
      <c r="DA36" s="623"/>
      <c r="DB36" s="623"/>
      <c r="DC36" s="624"/>
      <c r="DD36" s="614">
        <v>1248508</v>
      </c>
      <c r="DE36" s="609"/>
      <c r="DF36" s="609"/>
      <c r="DG36" s="609"/>
      <c r="DH36" s="609"/>
      <c r="DI36" s="609"/>
      <c r="DJ36" s="609"/>
      <c r="DK36" s="610"/>
      <c r="DL36" s="614">
        <v>1043113</v>
      </c>
      <c r="DM36" s="609"/>
      <c r="DN36" s="609"/>
      <c r="DO36" s="609"/>
      <c r="DP36" s="609"/>
      <c r="DQ36" s="609"/>
      <c r="DR36" s="609"/>
      <c r="DS36" s="609"/>
      <c r="DT36" s="609"/>
      <c r="DU36" s="609"/>
      <c r="DV36" s="610"/>
      <c r="DW36" s="611">
        <v>14.8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198951</v>
      </c>
      <c r="S37" s="609"/>
      <c r="T37" s="609"/>
      <c r="U37" s="609"/>
      <c r="V37" s="609"/>
      <c r="W37" s="609"/>
      <c r="X37" s="609"/>
      <c r="Y37" s="610"/>
      <c r="Z37" s="646">
        <v>1.6</v>
      </c>
      <c r="AA37" s="646"/>
      <c r="AB37" s="646"/>
      <c r="AC37" s="646"/>
      <c r="AD37" s="647">
        <v>15993</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568000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-14594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363354</v>
      </c>
      <c r="CS37" s="621"/>
      <c r="CT37" s="621"/>
      <c r="CU37" s="621"/>
      <c r="CV37" s="621"/>
      <c r="CW37" s="621"/>
      <c r="CX37" s="621"/>
      <c r="CY37" s="622"/>
      <c r="CZ37" s="611">
        <v>3</v>
      </c>
      <c r="DA37" s="623"/>
      <c r="DB37" s="623"/>
      <c r="DC37" s="624"/>
      <c r="DD37" s="614">
        <v>363354</v>
      </c>
      <c r="DE37" s="621"/>
      <c r="DF37" s="621"/>
      <c r="DG37" s="621"/>
      <c r="DH37" s="621"/>
      <c r="DI37" s="621"/>
      <c r="DJ37" s="621"/>
      <c r="DK37" s="622"/>
      <c r="DL37" s="614">
        <v>330403</v>
      </c>
      <c r="DM37" s="621"/>
      <c r="DN37" s="621"/>
      <c r="DO37" s="621"/>
      <c r="DP37" s="621"/>
      <c r="DQ37" s="621"/>
      <c r="DR37" s="621"/>
      <c r="DS37" s="621"/>
      <c r="DT37" s="621"/>
      <c r="DU37" s="621"/>
      <c r="DV37" s="622"/>
      <c r="DW37" s="611">
        <v>4.7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683400</v>
      </c>
      <c r="S38" s="609"/>
      <c r="T38" s="609"/>
      <c r="U38" s="609"/>
      <c r="V38" s="609"/>
      <c r="W38" s="609"/>
      <c r="X38" s="609"/>
      <c r="Y38" s="610"/>
      <c r="Z38" s="646">
        <v>5.5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28565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2138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951299</v>
      </c>
      <c r="CS38" s="609"/>
      <c r="CT38" s="609"/>
      <c r="CU38" s="609"/>
      <c r="CV38" s="609"/>
      <c r="CW38" s="609"/>
      <c r="CX38" s="609"/>
      <c r="CY38" s="610"/>
      <c r="CZ38" s="611">
        <v>7.9</v>
      </c>
      <c r="DA38" s="623"/>
      <c r="DB38" s="623"/>
      <c r="DC38" s="624"/>
      <c r="DD38" s="614">
        <v>806039</v>
      </c>
      <c r="DE38" s="609"/>
      <c r="DF38" s="609"/>
      <c r="DG38" s="609"/>
      <c r="DH38" s="609"/>
      <c r="DI38" s="609"/>
      <c r="DJ38" s="609"/>
      <c r="DK38" s="610"/>
      <c r="DL38" s="614">
        <v>669933</v>
      </c>
      <c r="DM38" s="609"/>
      <c r="DN38" s="609"/>
      <c r="DO38" s="609"/>
      <c r="DP38" s="609"/>
      <c r="DQ38" s="609"/>
      <c r="DR38" s="609"/>
      <c r="DS38" s="609"/>
      <c r="DT38" s="609"/>
      <c r="DU38" s="609"/>
      <c r="DV38" s="610"/>
      <c r="DW38" s="611">
        <v>9.5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18843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3364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365459</v>
      </c>
      <c r="CS39" s="621"/>
      <c r="CT39" s="621"/>
      <c r="CU39" s="621"/>
      <c r="CV39" s="621"/>
      <c r="CW39" s="621"/>
      <c r="CX39" s="621"/>
      <c r="CY39" s="622"/>
      <c r="CZ39" s="611">
        <v>3.1</v>
      </c>
      <c r="DA39" s="623"/>
      <c r="DB39" s="623"/>
      <c r="DC39" s="624"/>
      <c r="DD39" s="614">
        <v>44464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14300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58593</v>
      </c>
      <c r="CS40" s="609"/>
      <c r="CT40" s="609"/>
      <c r="CU40" s="609"/>
      <c r="CV40" s="609"/>
      <c r="CW40" s="609"/>
      <c r="CX40" s="609"/>
      <c r="CY40" s="610"/>
      <c r="CZ40" s="611">
        <v>0.5</v>
      </c>
      <c r="DA40" s="623"/>
      <c r="DB40" s="623"/>
      <c r="DC40" s="624"/>
      <c r="DD40" s="614">
        <v>54859</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12431044</v>
      </c>
      <c r="S41" s="633"/>
      <c r="T41" s="633"/>
      <c r="U41" s="633"/>
      <c r="V41" s="633"/>
      <c r="W41" s="633"/>
      <c r="X41" s="633"/>
      <c r="Y41" s="636"/>
      <c r="Z41" s="637">
        <v>100</v>
      </c>
      <c r="AA41" s="637"/>
      <c r="AB41" s="637"/>
      <c r="AC41" s="637"/>
      <c r="AD41" s="638">
        <v>7034285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260286</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672170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434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881106</v>
      </c>
      <c r="CS42" s="621"/>
      <c r="CT42" s="621"/>
      <c r="CU42" s="621"/>
      <c r="CV42" s="621"/>
      <c r="CW42" s="621"/>
      <c r="CX42" s="621"/>
      <c r="CY42" s="622"/>
      <c r="CZ42" s="611">
        <v>7.4</v>
      </c>
      <c r="DA42" s="623"/>
      <c r="DB42" s="623"/>
      <c r="DC42" s="624"/>
      <c r="DD42" s="614">
        <v>105028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1815</v>
      </c>
      <c r="CS43" s="621"/>
      <c r="CT43" s="621"/>
      <c r="CU43" s="621"/>
      <c r="CV43" s="621"/>
      <c r="CW43" s="621"/>
      <c r="CX43" s="621"/>
      <c r="CY43" s="622"/>
      <c r="CZ43" s="611">
        <v>0</v>
      </c>
      <c r="DA43" s="623"/>
      <c r="DB43" s="623"/>
      <c r="DC43" s="624"/>
      <c r="DD43" s="614">
        <v>1815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866508</v>
      </c>
      <c r="CS44" s="609"/>
      <c r="CT44" s="609"/>
      <c r="CU44" s="609"/>
      <c r="CV44" s="609"/>
      <c r="CW44" s="609"/>
      <c r="CX44" s="609"/>
      <c r="CY44" s="610"/>
      <c r="CZ44" s="611">
        <v>7.2</v>
      </c>
      <c r="DA44" s="612"/>
      <c r="DB44" s="612"/>
      <c r="DC44" s="613"/>
      <c r="DD44" s="614">
        <v>99980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265962</v>
      </c>
      <c r="CS45" s="621"/>
      <c r="CT45" s="621"/>
      <c r="CU45" s="621"/>
      <c r="CV45" s="621"/>
      <c r="CW45" s="621"/>
      <c r="CX45" s="621"/>
      <c r="CY45" s="622"/>
      <c r="CZ45" s="611">
        <v>2.2000000000000002</v>
      </c>
      <c r="DA45" s="623"/>
      <c r="DB45" s="623"/>
      <c r="DC45" s="624"/>
      <c r="DD45" s="614">
        <v>9424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512671</v>
      </c>
      <c r="CS46" s="609"/>
      <c r="CT46" s="609"/>
      <c r="CU46" s="609"/>
      <c r="CV46" s="609"/>
      <c r="CW46" s="609"/>
      <c r="CX46" s="609"/>
      <c r="CY46" s="610"/>
      <c r="CZ46" s="611">
        <v>4.3</v>
      </c>
      <c r="DA46" s="612"/>
      <c r="DB46" s="612"/>
      <c r="DC46" s="613"/>
      <c r="DD46" s="614">
        <v>55821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14598</v>
      </c>
      <c r="CS47" s="621"/>
      <c r="CT47" s="621"/>
      <c r="CU47" s="621"/>
      <c r="CV47" s="621"/>
      <c r="CW47" s="621"/>
      <c r="CX47" s="621"/>
      <c r="CY47" s="622"/>
      <c r="CZ47" s="611">
        <v>0.1</v>
      </c>
      <c r="DA47" s="623"/>
      <c r="DB47" s="623"/>
      <c r="DC47" s="624"/>
      <c r="DD47" s="614">
        <v>5048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11976881</v>
      </c>
      <c r="CS49" s="593"/>
      <c r="CT49" s="593"/>
      <c r="CU49" s="593"/>
      <c r="CV49" s="593"/>
      <c r="CW49" s="593"/>
      <c r="CX49" s="593"/>
      <c r="CY49" s="594"/>
      <c r="CZ49" s="595">
        <v>100</v>
      </c>
      <c r="DA49" s="596"/>
      <c r="DB49" s="596"/>
      <c r="DC49" s="597"/>
      <c r="DD49" s="598">
        <v>8079488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Y/qQ4LbJxx8Ic9dqfbQ3gwKnGq6gpUyCcxlf2FiUGPiMFXpsLn/c9iAlY71O6ID5hz78zMqzqbXJPkoN1VHsQ==" saltValue="jb0uAoXvNh4KRZzXZNH/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12421</v>
      </c>
      <c r="R7" s="1090"/>
      <c r="S7" s="1090"/>
      <c r="T7" s="1090"/>
      <c r="U7" s="1090"/>
      <c r="V7" s="1090">
        <v>11973</v>
      </c>
      <c r="W7" s="1090"/>
      <c r="X7" s="1090"/>
      <c r="Y7" s="1090"/>
      <c r="Z7" s="1090"/>
      <c r="AA7" s="1090">
        <v>448</v>
      </c>
      <c r="AB7" s="1090"/>
      <c r="AC7" s="1090"/>
      <c r="AD7" s="1090"/>
      <c r="AE7" s="1091"/>
      <c r="AF7" s="1092">
        <v>277</v>
      </c>
      <c r="AG7" s="1093"/>
      <c r="AH7" s="1093"/>
      <c r="AI7" s="1093"/>
      <c r="AJ7" s="1094"/>
      <c r="AK7" s="1095">
        <v>665</v>
      </c>
      <c r="AL7" s="1096"/>
      <c r="AM7" s="1096"/>
      <c r="AN7" s="1096"/>
      <c r="AO7" s="1096"/>
      <c r="AP7" s="1096">
        <v>7380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556</v>
      </c>
      <c r="BT7" s="1087"/>
      <c r="BU7" s="1087"/>
      <c r="BV7" s="1087"/>
      <c r="BW7" s="1087"/>
      <c r="BX7" s="1087"/>
      <c r="BY7" s="1087"/>
      <c r="BZ7" s="1087"/>
      <c r="CA7" s="1087"/>
      <c r="CB7" s="1087"/>
      <c r="CC7" s="1087"/>
      <c r="CD7" s="1087"/>
      <c r="CE7" s="1087"/>
      <c r="CF7" s="1087"/>
      <c r="CG7" s="1099"/>
      <c r="CH7" s="1083">
        <v>4</v>
      </c>
      <c r="CI7" s="1084"/>
      <c r="CJ7" s="1084"/>
      <c r="CK7" s="1084"/>
      <c r="CL7" s="1085"/>
      <c r="CM7" s="1083">
        <v>13</v>
      </c>
      <c r="CN7" s="1084"/>
      <c r="CO7" s="1084"/>
      <c r="CP7" s="1084"/>
      <c r="CQ7" s="1085"/>
      <c r="CR7" s="1083">
        <v>3</v>
      </c>
      <c r="CS7" s="1084"/>
      <c r="CT7" s="1084"/>
      <c r="CU7" s="1084"/>
      <c r="CV7" s="1085"/>
      <c r="CW7" s="1083">
        <v>16</v>
      </c>
      <c r="CX7" s="1084"/>
      <c r="CY7" s="1084"/>
      <c r="CZ7" s="1084"/>
      <c r="DA7" s="1085"/>
      <c r="DB7" s="1083" t="s">
        <v>494</v>
      </c>
      <c r="DC7" s="1084"/>
      <c r="DD7" s="1084"/>
      <c r="DE7" s="1084"/>
      <c r="DF7" s="1085"/>
      <c r="DG7" s="1083" t="s">
        <v>494</v>
      </c>
      <c r="DH7" s="1084"/>
      <c r="DI7" s="1084"/>
      <c r="DJ7" s="1084"/>
      <c r="DK7" s="1085"/>
      <c r="DL7" s="1083" t="s">
        <v>494</v>
      </c>
      <c r="DM7" s="1084"/>
      <c r="DN7" s="1084"/>
      <c r="DO7" s="1084"/>
      <c r="DP7" s="1085"/>
      <c r="DQ7" s="1083" t="s">
        <v>494</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0</v>
      </c>
      <c r="R8" s="1026"/>
      <c r="S8" s="1026"/>
      <c r="T8" s="1026"/>
      <c r="U8" s="1026"/>
      <c r="V8" s="1026">
        <v>0</v>
      </c>
      <c r="W8" s="1026"/>
      <c r="X8" s="1026"/>
      <c r="Y8" s="1026"/>
      <c r="Z8" s="1026"/>
      <c r="AA8" s="1026" t="s">
        <v>555</v>
      </c>
      <c r="AB8" s="1026"/>
      <c r="AC8" s="1026"/>
      <c r="AD8" s="1026"/>
      <c r="AE8" s="1027"/>
      <c r="AF8" s="1022" t="s">
        <v>122</v>
      </c>
      <c r="AG8" s="1023"/>
      <c r="AH8" s="1023"/>
      <c r="AI8" s="1023"/>
      <c r="AJ8" s="1024"/>
      <c r="AK8" s="1067" t="s">
        <v>555</v>
      </c>
      <c r="AL8" s="1068"/>
      <c r="AM8" s="1068"/>
      <c r="AN8" s="1068"/>
      <c r="AO8" s="1068"/>
      <c r="AP8" s="1068" t="s">
        <v>555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557</v>
      </c>
      <c r="BT8" s="980"/>
      <c r="BU8" s="980"/>
      <c r="BV8" s="980"/>
      <c r="BW8" s="980"/>
      <c r="BX8" s="980"/>
      <c r="BY8" s="980"/>
      <c r="BZ8" s="980"/>
      <c r="CA8" s="980"/>
      <c r="CB8" s="980"/>
      <c r="CC8" s="980"/>
      <c r="CD8" s="980"/>
      <c r="CE8" s="980"/>
      <c r="CF8" s="980"/>
      <c r="CG8" s="1001"/>
      <c r="CH8" s="976">
        <v>1</v>
      </c>
      <c r="CI8" s="977"/>
      <c r="CJ8" s="977"/>
      <c r="CK8" s="977"/>
      <c r="CL8" s="978"/>
      <c r="CM8" s="976">
        <v>68</v>
      </c>
      <c r="CN8" s="977"/>
      <c r="CO8" s="977"/>
      <c r="CP8" s="977"/>
      <c r="CQ8" s="978"/>
      <c r="CR8" s="976">
        <v>11</v>
      </c>
      <c r="CS8" s="977"/>
      <c r="CT8" s="977"/>
      <c r="CU8" s="977"/>
      <c r="CV8" s="978"/>
      <c r="CW8" s="976">
        <v>5</v>
      </c>
      <c r="CX8" s="977"/>
      <c r="CY8" s="977"/>
      <c r="CZ8" s="977"/>
      <c r="DA8" s="978"/>
      <c r="DB8" s="976" t="s">
        <v>494</v>
      </c>
      <c r="DC8" s="977"/>
      <c r="DD8" s="977"/>
      <c r="DE8" s="977"/>
      <c r="DF8" s="978"/>
      <c r="DG8" s="976" t="s">
        <v>494</v>
      </c>
      <c r="DH8" s="977"/>
      <c r="DI8" s="977"/>
      <c r="DJ8" s="977"/>
      <c r="DK8" s="978"/>
      <c r="DL8" s="976" t="s">
        <v>494</v>
      </c>
      <c r="DM8" s="977"/>
      <c r="DN8" s="977"/>
      <c r="DO8" s="977"/>
      <c r="DP8" s="978"/>
      <c r="DQ8" s="976" t="s">
        <v>494</v>
      </c>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27</v>
      </c>
      <c r="R9" s="1026"/>
      <c r="S9" s="1026"/>
      <c r="T9" s="1026"/>
      <c r="U9" s="1026"/>
      <c r="V9" s="1026">
        <v>20</v>
      </c>
      <c r="W9" s="1026"/>
      <c r="X9" s="1026"/>
      <c r="Y9" s="1026"/>
      <c r="Z9" s="1026"/>
      <c r="AA9" s="1026">
        <v>7</v>
      </c>
      <c r="AB9" s="1026"/>
      <c r="AC9" s="1026"/>
      <c r="AD9" s="1026"/>
      <c r="AE9" s="1027"/>
      <c r="AF9" s="1022">
        <v>0</v>
      </c>
      <c r="AG9" s="1023"/>
      <c r="AH9" s="1023"/>
      <c r="AI9" s="1023"/>
      <c r="AJ9" s="1024"/>
      <c r="AK9" s="1067">
        <v>17</v>
      </c>
      <c r="AL9" s="1068"/>
      <c r="AM9" s="1068"/>
      <c r="AN9" s="1068"/>
      <c r="AO9" s="1068"/>
      <c r="AP9" s="1068" t="s">
        <v>555</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378</v>
      </c>
      <c r="B23" s="924" t="s">
        <v>379</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277</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390</v>
      </c>
      <c r="C28" s="1035"/>
      <c r="D28" s="1035"/>
      <c r="E28" s="1035"/>
      <c r="F28" s="1035"/>
      <c r="G28" s="1035"/>
      <c r="H28" s="1035"/>
      <c r="I28" s="1035"/>
      <c r="J28" s="1035"/>
      <c r="K28" s="1035"/>
      <c r="L28" s="1035"/>
      <c r="M28" s="1035"/>
      <c r="N28" s="1035"/>
      <c r="O28" s="1035"/>
      <c r="P28" s="1036"/>
      <c r="Q28" s="1037">
        <v>1975</v>
      </c>
      <c r="R28" s="1038"/>
      <c r="S28" s="1038"/>
      <c r="T28" s="1038"/>
      <c r="U28" s="1038"/>
      <c r="V28" s="1038">
        <v>191957</v>
      </c>
      <c r="W28" s="1038"/>
      <c r="X28" s="1038"/>
      <c r="Y28" s="1038"/>
      <c r="Z28" s="1038"/>
      <c r="AA28" s="1038">
        <v>18</v>
      </c>
      <c r="AB28" s="1038"/>
      <c r="AC28" s="1038"/>
      <c r="AD28" s="1038"/>
      <c r="AE28" s="1039"/>
      <c r="AF28" s="1040">
        <v>18</v>
      </c>
      <c r="AG28" s="1038"/>
      <c r="AH28" s="1038"/>
      <c r="AI28" s="1038"/>
      <c r="AJ28" s="1041"/>
      <c r="AK28" s="1029">
        <v>170</v>
      </c>
      <c r="AL28" s="1030"/>
      <c r="AM28" s="1030"/>
      <c r="AN28" s="1030"/>
      <c r="AO28" s="1030"/>
      <c r="AP28" s="1030" t="s">
        <v>555</v>
      </c>
      <c r="AQ28" s="1030"/>
      <c r="AR28" s="1030"/>
      <c r="AS28" s="1030"/>
      <c r="AT28" s="1030"/>
      <c r="AU28" s="1030" t="s">
        <v>555</v>
      </c>
      <c r="AV28" s="1030"/>
      <c r="AW28" s="1030"/>
      <c r="AX28" s="1030"/>
      <c r="AY28" s="1030"/>
      <c r="AZ28" s="1031" t="s">
        <v>555</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391</v>
      </c>
      <c r="C29" s="1018"/>
      <c r="D29" s="1018"/>
      <c r="E29" s="1018"/>
      <c r="F29" s="1018"/>
      <c r="G29" s="1018"/>
      <c r="H29" s="1018"/>
      <c r="I29" s="1018"/>
      <c r="J29" s="1018"/>
      <c r="K29" s="1018"/>
      <c r="L29" s="1018"/>
      <c r="M29" s="1018"/>
      <c r="N29" s="1018"/>
      <c r="O29" s="1018"/>
      <c r="P29" s="1019"/>
      <c r="Q29" s="1025">
        <v>340</v>
      </c>
      <c r="R29" s="1026"/>
      <c r="S29" s="1026"/>
      <c r="T29" s="1026"/>
      <c r="U29" s="1026"/>
      <c r="V29" s="1026">
        <v>336</v>
      </c>
      <c r="W29" s="1026"/>
      <c r="X29" s="1026"/>
      <c r="Y29" s="1026"/>
      <c r="Z29" s="1026"/>
      <c r="AA29" s="1026">
        <v>4</v>
      </c>
      <c r="AB29" s="1026"/>
      <c r="AC29" s="1026"/>
      <c r="AD29" s="1026"/>
      <c r="AE29" s="1027"/>
      <c r="AF29" s="1022" t="s">
        <v>122</v>
      </c>
      <c r="AG29" s="1023"/>
      <c r="AH29" s="1023"/>
      <c r="AI29" s="1023"/>
      <c r="AJ29" s="1024"/>
      <c r="AK29" s="967">
        <v>104</v>
      </c>
      <c r="AL29" s="958"/>
      <c r="AM29" s="958"/>
      <c r="AN29" s="958"/>
      <c r="AO29" s="958"/>
      <c r="AP29" s="958">
        <v>159</v>
      </c>
      <c r="AQ29" s="958"/>
      <c r="AR29" s="958"/>
      <c r="AS29" s="958"/>
      <c r="AT29" s="958"/>
      <c r="AU29" s="958" t="s">
        <v>555</v>
      </c>
      <c r="AV29" s="958"/>
      <c r="AW29" s="958"/>
      <c r="AX29" s="958"/>
      <c r="AY29" s="958"/>
      <c r="AZ29" s="1028" t="s">
        <v>555</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392</v>
      </c>
      <c r="C30" s="1018"/>
      <c r="D30" s="1018"/>
      <c r="E30" s="1018"/>
      <c r="F30" s="1018"/>
      <c r="G30" s="1018"/>
      <c r="H30" s="1018"/>
      <c r="I30" s="1018"/>
      <c r="J30" s="1018"/>
      <c r="K30" s="1018"/>
      <c r="L30" s="1018"/>
      <c r="M30" s="1018"/>
      <c r="N30" s="1018"/>
      <c r="O30" s="1018"/>
      <c r="P30" s="1019"/>
      <c r="Q30" s="1025">
        <v>551</v>
      </c>
      <c r="R30" s="1026"/>
      <c r="S30" s="1026"/>
      <c r="T30" s="1026"/>
      <c r="U30" s="1026"/>
      <c r="V30" s="1026">
        <v>550</v>
      </c>
      <c r="W30" s="1026"/>
      <c r="X30" s="1026"/>
      <c r="Y30" s="1026"/>
      <c r="Z30" s="1026"/>
      <c r="AA30" s="1026">
        <v>1</v>
      </c>
      <c r="AB30" s="1026"/>
      <c r="AC30" s="1026"/>
      <c r="AD30" s="1026"/>
      <c r="AE30" s="1027"/>
      <c r="AF30" s="1022">
        <v>1</v>
      </c>
      <c r="AG30" s="1023"/>
      <c r="AH30" s="1023"/>
      <c r="AI30" s="1023"/>
      <c r="AJ30" s="1024"/>
      <c r="AK30" s="967">
        <v>93</v>
      </c>
      <c r="AL30" s="958"/>
      <c r="AM30" s="958"/>
      <c r="AN30" s="958"/>
      <c r="AO30" s="958"/>
      <c r="AP30" s="958" t="s">
        <v>555</v>
      </c>
      <c r="AQ30" s="958"/>
      <c r="AR30" s="958"/>
      <c r="AS30" s="958"/>
      <c r="AT30" s="958"/>
      <c r="AU30" s="958" t="s">
        <v>555</v>
      </c>
      <c r="AV30" s="958"/>
      <c r="AW30" s="958"/>
      <c r="AX30" s="958"/>
      <c r="AY30" s="958"/>
      <c r="AZ30" s="1028" t="s">
        <v>555</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393</v>
      </c>
      <c r="C31" s="1018"/>
      <c r="D31" s="1018"/>
      <c r="E31" s="1018"/>
      <c r="F31" s="1018"/>
      <c r="G31" s="1018"/>
      <c r="H31" s="1018"/>
      <c r="I31" s="1018"/>
      <c r="J31" s="1018"/>
      <c r="K31" s="1018"/>
      <c r="L31" s="1018"/>
      <c r="M31" s="1018"/>
      <c r="N31" s="1018"/>
      <c r="O31" s="1018"/>
      <c r="P31" s="1019"/>
      <c r="Q31" s="1025">
        <v>2438</v>
      </c>
      <c r="R31" s="1026"/>
      <c r="S31" s="1026"/>
      <c r="T31" s="1026"/>
      <c r="U31" s="1026"/>
      <c r="V31" s="1026">
        <v>2259</v>
      </c>
      <c r="W31" s="1026"/>
      <c r="X31" s="1026"/>
      <c r="Y31" s="1026"/>
      <c r="Z31" s="1026"/>
      <c r="AA31" s="1026">
        <v>179</v>
      </c>
      <c r="AB31" s="1026"/>
      <c r="AC31" s="1026"/>
      <c r="AD31" s="1026"/>
      <c r="AE31" s="1027"/>
      <c r="AF31" s="1022">
        <v>179</v>
      </c>
      <c r="AG31" s="1023"/>
      <c r="AH31" s="1023"/>
      <c r="AI31" s="1023"/>
      <c r="AJ31" s="1024"/>
      <c r="AK31" s="967">
        <v>345</v>
      </c>
      <c r="AL31" s="958"/>
      <c r="AM31" s="958"/>
      <c r="AN31" s="958"/>
      <c r="AO31" s="958"/>
      <c r="AP31" s="958" t="s">
        <v>555</v>
      </c>
      <c r="AQ31" s="958"/>
      <c r="AR31" s="958"/>
      <c r="AS31" s="958"/>
      <c r="AT31" s="958"/>
      <c r="AU31" s="958" t="s">
        <v>555</v>
      </c>
      <c r="AV31" s="958"/>
      <c r="AW31" s="958"/>
      <c r="AX31" s="958"/>
      <c r="AY31" s="958"/>
      <c r="AZ31" s="1028" t="s">
        <v>555</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394</v>
      </c>
      <c r="C32" s="1018"/>
      <c r="D32" s="1018"/>
      <c r="E32" s="1018"/>
      <c r="F32" s="1018"/>
      <c r="G32" s="1018"/>
      <c r="H32" s="1018"/>
      <c r="I32" s="1018"/>
      <c r="J32" s="1018"/>
      <c r="K32" s="1018"/>
      <c r="L32" s="1018"/>
      <c r="M32" s="1018"/>
      <c r="N32" s="1018"/>
      <c r="O32" s="1018"/>
      <c r="P32" s="1019"/>
      <c r="Q32" s="1025">
        <v>328</v>
      </c>
      <c r="R32" s="1026"/>
      <c r="S32" s="1026"/>
      <c r="T32" s="1026"/>
      <c r="U32" s="1026"/>
      <c r="V32" s="1026">
        <v>294</v>
      </c>
      <c r="W32" s="1026"/>
      <c r="X32" s="1026"/>
      <c r="Y32" s="1026"/>
      <c r="Z32" s="1026"/>
      <c r="AA32" s="1026">
        <v>33</v>
      </c>
      <c r="AB32" s="1026"/>
      <c r="AC32" s="1026"/>
      <c r="AD32" s="1026"/>
      <c r="AE32" s="1027"/>
      <c r="AF32" s="1022">
        <v>396</v>
      </c>
      <c r="AG32" s="1023"/>
      <c r="AH32" s="1023"/>
      <c r="AI32" s="1023"/>
      <c r="AJ32" s="1024"/>
      <c r="AK32" s="967">
        <v>29</v>
      </c>
      <c r="AL32" s="958"/>
      <c r="AM32" s="958"/>
      <c r="AN32" s="958"/>
      <c r="AO32" s="958"/>
      <c r="AP32" s="958">
        <v>1382</v>
      </c>
      <c r="AQ32" s="958"/>
      <c r="AR32" s="958"/>
      <c r="AS32" s="958"/>
      <c r="AT32" s="958"/>
      <c r="AU32" s="958">
        <v>55</v>
      </c>
      <c r="AV32" s="958"/>
      <c r="AW32" s="958"/>
      <c r="AX32" s="958"/>
      <c r="AY32" s="958"/>
      <c r="AZ32" s="1028" t="s">
        <v>555</v>
      </c>
      <c r="BA32" s="1028"/>
      <c r="BB32" s="1028"/>
      <c r="BC32" s="1028"/>
      <c r="BD32" s="1028"/>
      <c r="BE32" s="959" t="s">
        <v>395</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396</v>
      </c>
      <c r="C33" s="1018"/>
      <c r="D33" s="1018"/>
      <c r="E33" s="1018"/>
      <c r="F33" s="1018"/>
      <c r="G33" s="1018"/>
      <c r="H33" s="1018"/>
      <c r="I33" s="1018"/>
      <c r="J33" s="1018"/>
      <c r="K33" s="1018"/>
      <c r="L33" s="1018"/>
      <c r="M33" s="1018"/>
      <c r="N33" s="1018"/>
      <c r="O33" s="1018"/>
      <c r="P33" s="1019"/>
      <c r="Q33" s="1025">
        <v>716</v>
      </c>
      <c r="R33" s="1026"/>
      <c r="S33" s="1026"/>
      <c r="T33" s="1026"/>
      <c r="U33" s="1026"/>
      <c r="V33" s="1026">
        <v>713</v>
      </c>
      <c r="W33" s="1026"/>
      <c r="X33" s="1026"/>
      <c r="Y33" s="1026"/>
      <c r="Z33" s="1026"/>
      <c r="AA33" s="1026">
        <v>4</v>
      </c>
      <c r="AB33" s="1026"/>
      <c r="AC33" s="1026"/>
      <c r="AD33" s="1026"/>
      <c r="AE33" s="1027"/>
      <c r="AF33" s="1022">
        <v>258</v>
      </c>
      <c r="AG33" s="1023"/>
      <c r="AH33" s="1023"/>
      <c r="AI33" s="1023"/>
      <c r="AJ33" s="1024"/>
      <c r="AK33" s="967">
        <v>568</v>
      </c>
      <c r="AL33" s="958"/>
      <c r="AM33" s="958"/>
      <c r="AN33" s="958"/>
      <c r="AO33" s="958"/>
      <c r="AP33" s="958">
        <v>3030</v>
      </c>
      <c r="AQ33" s="958"/>
      <c r="AR33" s="958"/>
      <c r="AS33" s="958"/>
      <c r="AT33" s="958"/>
      <c r="AU33" s="958">
        <v>3030</v>
      </c>
      <c r="AV33" s="958"/>
      <c r="AW33" s="958"/>
      <c r="AX33" s="958"/>
      <c r="AY33" s="958"/>
      <c r="AZ33" s="1028" t="s">
        <v>558</v>
      </c>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397</v>
      </c>
      <c r="C34" s="1018"/>
      <c r="D34" s="1018"/>
      <c r="E34" s="1018"/>
      <c r="F34" s="1018"/>
      <c r="G34" s="1018"/>
      <c r="H34" s="1018"/>
      <c r="I34" s="1018"/>
      <c r="J34" s="1018"/>
      <c r="K34" s="1018"/>
      <c r="L34" s="1018"/>
      <c r="M34" s="1018"/>
      <c r="N34" s="1018"/>
      <c r="O34" s="1018"/>
      <c r="P34" s="1019"/>
      <c r="Q34" s="1025">
        <v>42</v>
      </c>
      <c r="R34" s="1026"/>
      <c r="S34" s="1026"/>
      <c r="T34" s="1026"/>
      <c r="U34" s="1026"/>
      <c r="V34" s="1026">
        <v>34</v>
      </c>
      <c r="W34" s="1026"/>
      <c r="X34" s="1026"/>
      <c r="Y34" s="1026"/>
      <c r="Z34" s="1026"/>
      <c r="AA34" s="1026">
        <v>8</v>
      </c>
      <c r="AB34" s="1026"/>
      <c r="AC34" s="1026"/>
      <c r="AD34" s="1026"/>
      <c r="AE34" s="1027"/>
      <c r="AF34" s="1022">
        <v>8</v>
      </c>
      <c r="AG34" s="1023"/>
      <c r="AH34" s="1023"/>
      <c r="AI34" s="1023"/>
      <c r="AJ34" s="1024"/>
      <c r="AK34" s="967" t="s">
        <v>555</v>
      </c>
      <c r="AL34" s="958"/>
      <c r="AM34" s="958"/>
      <c r="AN34" s="958"/>
      <c r="AO34" s="958"/>
      <c r="AP34" s="958" t="s">
        <v>555</v>
      </c>
      <c r="AQ34" s="958"/>
      <c r="AR34" s="958"/>
      <c r="AS34" s="958"/>
      <c r="AT34" s="958"/>
      <c r="AU34" s="958" t="s">
        <v>555</v>
      </c>
      <c r="AV34" s="958"/>
      <c r="AW34" s="958"/>
      <c r="AX34" s="958"/>
      <c r="AY34" s="958"/>
      <c r="AZ34" s="1028" t="s">
        <v>555</v>
      </c>
      <c r="BA34" s="1028"/>
      <c r="BB34" s="1028"/>
      <c r="BC34" s="1028"/>
      <c r="BD34" s="1028"/>
      <c r="BE34" s="959" t="s">
        <v>398</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t="s">
        <v>399</v>
      </c>
      <c r="C35" s="1018"/>
      <c r="D35" s="1018"/>
      <c r="E35" s="1018"/>
      <c r="F35" s="1018"/>
      <c r="G35" s="1018"/>
      <c r="H35" s="1018"/>
      <c r="I35" s="1018"/>
      <c r="J35" s="1018"/>
      <c r="K35" s="1018"/>
      <c r="L35" s="1018"/>
      <c r="M35" s="1018"/>
      <c r="N35" s="1018"/>
      <c r="O35" s="1018"/>
      <c r="P35" s="1019"/>
      <c r="Q35" s="1025">
        <v>18</v>
      </c>
      <c r="R35" s="1026"/>
      <c r="S35" s="1026"/>
      <c r="T35" s="1026"/>
      <c r="U35" s="1026"/>
      <c r="V35" s="1026">
        <v>16</v>
      </c>
      <c r="W35" s="1026"/>
      <c r="X35" s="1026"/>
      <c r="Y35" s="1026"/>
      <c r="Z35" s="1026"/>
      <c r="AA35" s="1026">
        <v>2</v>
      </c>
      <c r="AB35" s="1026"/>
      <c r="AC35" s="1026"/>
      <c r="AD35" s="1026"/>
      <c r="AE35" s="1027"/>
      <c r="AF35" s="1022">
        <v>2</v>
      </c>
      <c r="AG35" s="1023"/>
      <c r="AH35" s="1023"/>
      <c r="AI35" s="1023"/>
      <c r="AJ35" s="1024"/>
      <c r="AK35" s="967">
        <v>10</v>
      </c>
      <c r="AL35" s="958"/>
      <c r="AM35" s="958"/>
      <c r="AN35" s="958"/>
      <c r="AO35" s="958"/>
      <c r="AP35" s="958" t="s">
        <v>555</v>
      </c>
      <c r="AQ35" s="958"/>
      <c r="AR35" s="958"/>
      <c r="AS35" s="958"/>
      <c r="AT35" s="958"/>
      <c r="AU35" s="958" t="s">
        <v>555</v>
      </c>
      <c r="AV35" s="958"/>
      <c r="AW35" s="958"/>
      <c r="AX35" s="958"/>
      <c r="AY35" s="958"/>
      <c r="AZ35" s="1028" t="s">
        <v>555</v>
      </c>
      <c r="BA35" s="1028"/>
      <c r="BB35" s="1028"/>
      <c r="BC35" s="1028"/>
      <c r="BD35" s="1028"/>
      <c r="BE35" s="959" t="s">
        <v>398</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t="s">
        <v>400</v>
      </c>
      <c r="C36" s="1018"/>
      <c r="D36" s="1018"/>
      <c r="E36" s="1018"/>
      <c r="F36" s="1018"/>
      <c r="G36" s="1018"/>
      <c r="H36" s="1018"/>
      <c r="I36" s="1018"/>
      <c r="J36" s="1018"/>
      <c r="K36" s="1018"/>
      <c r="L36" s="1018"/>
      <c r="M36" s="1018"/>
      <c r="N36" s="1018"/>
      <c r="O36" s="1018"/>
      <c r="P36" s="1019"/>
      <c r="Q36" s="1025">
        <v>34</v>
      </c>
      <c r="R36" s="1026"/>
      <c r="S36" s="1026"/>
      <c r="T36" s="1026"/>
      <c r="U36" s="1026"/>
      <c r="V36" s="1026">
        <v>34</v>
      </c>
      <c r="W36" s="1026"/>
      <c r="X36" s="1026"/>
      <c r="Y36" s="1026"/>
      <c r="Z36" s="1026"/>
      <c r="AA36" s="1026" t="s">
        <v>555</v>
      </c>
      <c r="AB36" s="1026"/>
      <c r="AC36" s="1026"/>
      <c r="AD36" s="1026"/>
      <c r="AE36" s="1027"/>
      <c r="AF36" s="1022" t="s">
        <v>122</v>
      </c>
      <c r="AG36" s="1023"/>
      <c r="AH36" s="1023"/>
      <c r="AI36" s="1023"/>
      <c r="AJ36" s="1024"/>
      <c r="AK36" s="967">
        <v>20</v>
      </c>
      <c r="AL36" s="958"/>
      <c r="AM36" s="958"/>
      <c r="AN36" s="958"/>
      <c r="AO36" s="958"/>
      <c r="AP36" s="958">
        <v>20</v>
      </c>
      <c r="AQ36" s="958"/>
      <c r="AR36" s="958"/>
      <c r="AS36" s="958"/>
      <c r="AT36" s="958"/>
      <c r="AU36" s="958" t="s">
        <v>555</v>
      </c>
      <c r="AV36" s="958"/>
      <c r="AW36" s="958"/>
      <c r="AX36" s="958"/>
      <c r="AY36" s="958"/>
      <c r="AZ36" s="1028" t="s">
        <v>555</v>
      </c>
      <c r="BA36" s="1028"/>
      <c r="BB36" s="1028"/>
      <c r="BC36" s="1028"/>
      <c r="BD36" s="1028"/>
      <c r="BE36" s="959" t="s">
        <v>398</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t="s">
        <v>401</v>
      </c>
      <c r="C37" s="1018"/>
      <c r="D37" s="1018"/>
      <c r="E37" s="1018"/>
      <c r="F37" s="1018"/>
      <c r="G37" s="1018"/>
      <c r="H37" s="1018"/>
      <c r="I37" s="1018"/>
      <c r="J37" s="1018"/>
      <c r="K37" s="1018"/>
      <c r="L37" s="1018"/>
      <c r="M37" s="1018"/>
      <c r="N37" s="1018"/>
      <c r="O37" s="1018"/>
      <c r="P37" s="1019"/>
      <c r="Q37" s="1025">
        <v>1</v>
      </c>
      <c r="R37" s="1026"/>
      <c r="S37" s="1026"/>
      <c r="T37" s="1026"/>
      <c r="U37" s="1026"/>
      <c r="V37" s="1026">
        <v>1</v>
      </c>
      <c r="W37" s="1026"/>
      <c r="X37" s="1026"/>
      <c r="Y37" s="1026"/>
      <c r="Z37" s="1026"/>
      <c r="AA37" s="1026">
        <v>0</v>
      </c>
      <c r="AB37" s="1026"/>
      <c r="AC37" s="1026"/>
      <c r="AD37" s="1026"/>
      <c r="AE37" s="1027"/>
      <c r="AF37" s="1022">
        <v>0</v>
      </c>
      <c r="AG37" s="1023"/>
      <c r="AH37" s="1023"/>
      <c r="AI37" s="1023"/>
      <c r="AJ37" s="1024"/>
      <c r="AK37" s="967" t="s">
        <v>555</v>
      </c>
      <c r="AL37" s="958"/>
      <c r="AM37" s="958"/>
      <c r="AN37" s="958"/>
      <c r="AO37" s="958"/>
      <c r="AP37" s="958" t="s">
        <v>555</v>
      </c>
      <c r="AQ37" s="958"/>
      <c r="AR37" s="958"/>
      <c r="AS37" s="958"/>
      <c r="AT37" s="958"/>
      <c r="AU37" s="958" t="s">
        <v>555</v>
      </c>
      <c r="AV37" s="958"/>
      <c r="AW37" s="958"/>
      <c r="AX37" s="958"/>
      <c r="AY37" s="958"/>
      <c r="AZ37" s="1028" t="s">
        <v>555</v>
      </c>
      <c r="BA37" s="1028"/>
      <c r="BB37" s="1028"/>
      <c r="BC37" s="1028"/>
      <c r="BD37" s="1028"/>
      <c r="BE37" s="959" t="s">
        <v>398</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402</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378</v>
      </c>
      <c r="B63" s="924" t="s">
        <v>403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861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405</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406</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559</v>
      </c>
      <c r="C68" s="973"/>
      <c r="D68" s="973"/>
      <c r="E68" s="973"/>
      <c r="F68" s="973"/>
      <c r="G68" s="973"/>
      <c r="H68" s="973"/>
      <c r="I68" s="973"/>
      <c r="J68" s="973"/>
      <c r="K68" s="973"/>
      <c r="L68" s="973"/>
      <c r="M68" s="973"/>
      <c r="N68" s="973"/>
      <c r="O68" s="973"/>
      <c r="P68" s="974"/>
      <c r="Q68" s="975">
        <v>1743</v>
      </c>
      <c r="R68" s="969"/>
      <c r="S68" s="969"/>
      <c r="T68" s="969"/>
      <c r="U68" s="969"/>
      <c r="V68" s="969">
        <v>1638</v>
      </c>
      <c r="W68" s="969"/>
      <c r="X68" s="969"/>
      <c r="Y68" s="969"/>
      <c r="Z68" s="969"/>
      <c r="AA68" s="969">
        <v>105</v>
      </c>
      <c r="AB68" s="969"/>
      <c r="AC68" s="969"/>
      <c r="AD68" s="969"/>
      <c r="AE68" s="969"/>
      <c r="AF68" s="969" t="s">
        <v>555</v>
      </c>
      <c r="AG68" s="969"/>
      <c r="AH68" s="969"/>
      <c r="AI68" s="969"/>
      <c r="AJ68" s="969"/>
      <c r="AK68" s="969" t="s">
        <v>555</v>
      </c>
      <c r="AL68" s="969"/>
      <c r="AM68" s="969"/>
      <c r="AN68" s="969"/>
      <c r="AO68" s="969"/>
      <c r="AP68" s="969" t="s">
        <v>555</v>
      </c>
      <c r="AQ68" s="969"/>
      <c r="AR68" s="969"/>
      <c r="AS68" s="969"/>
      <c r="AT68" s="969"/>
      <c r="AU68" s="969" t="s">
        <v>555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560</v>
      </c>
      <c r="C69" s="962"/>
      <c r="D69" s="962"/>
      <c r="E69" s="962"/>
      <c r="F69" s="962"/>
      <c r="G69" s="962"/>
      <c r="H69" s="962"/>
      <c r="I69" s="962"/>
      <c r="J69" s="962"/>
      <c r="K69" s="962"/>
      <c r="L69" s="962"/>
      <c r="M69" s="962"/>
      <c r="N69" s="962"/>
      <c r="O69" s="962"/>
      <c r="P69" s="963"/>
      <c r="Q69" s="964">
        <v>5178</v>
      </c>
      <c r="R69" s="958"/>
      <c r="S69" s="958"/>
      <c r="T69" s="958"/>
      <c r="U69" s="958"/>
      <c r="V69" s="958">
        <v>5111</v>
      </c>
      <c r="W69" s="958"/>
      <c r="X69" s="958"/>
      <c r="Y69" s="958"/>
      <c r="Z69" s="958"/>
      <c r="AA69" s="958">
        <v>66</v>
      </c>
      <c r="AB69" s="958"/>
      <c r="AC69" s="958"/>
      <c r="AD69" s="958"/>
      <c r="AE69" s="958"/>
      <c r="AF69" s="958" t="s">
        <v>555</v>
      </c>
      <c r="AG69" s="958"/>
      <c r="AH69" s="958"/>
      <c r="AI69" s="958"/>
      <c r="AJ69" s="958"/>
      <c r="AK69" s="958">
        <v>225</v>
      </c>
      <c r="AL69" s="958"/>
      <c r="AM69" s="958"/>
      <c r="AN69" s="958"/>
      <c r="AO69" s="958"/>
      <c r="AP69" s="958" t="s">
        <v>555</v>
      </c>
      <c r="AQ69" s="958"/>
      <c r="AR69" s="958"/>
      <c r="AS69" s="958"/>
      <c r="AT69" s="958"/>
      <c r="AU69" s="958" t="s">
        <v>555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561</v>
      </c>
      <c r="C70" s="962"/>
      <c r="D70" s="962"/>
      <c r="E70" s="962"/>
      <c r="F70" s="962"/>
      <c r="G70" s="962"/>
      <c r="H70" s="962"/>
      <c r="I70" s="962"/>
      <c r="J70" s="962"/>
      <c r="K70" s="962"/>
      <c r="L70" s="962"/>
      <c r="M70" s="962"/>
      <c r="N70" s="962"/>
      <c r="O70" s="962"/>
      <c r="P70" s="963"/>
      <c r="Q70" s="964">
        <v>127</v>
      </c>
      <c r="R70" s="958"/>
      <c r="S70" s="958"/>
      <c r="T70" s="958"/>
      <c r="U70" s="958"/>
      <c r="V70" s="958">
        <v>120</v>
      </c>
      <c r="W70" s="958"/>
      <c r="X70" s="958"/>
      <c r="Y70" s="958"/>
      <c r="Z70" s="958"/>
      <c r="AA70" s="958">
        <v>6</v>
      </c>
      <c r="AB70" s="958"/>
      <c r="AC70" s="958"/>
      <c r="AD70" s="958"/>
      <c r="AE70" s="958"/>
      <c r="AF70" s="958" t="s">
        <v>555</v>
      </c>
      <c r="AG70" s="958"/>
      <c r="AH70" s="958"/>
      <c r="AI70" s="958"/>
      <c r="AJ70" s="958"/>
      <c r="AK70" s="958">
        <v>33</v>
      </c>
      <c r="AL70" s="958"/>
      <c r="AM70" s="958"/>
      <c r="AN70" s="958"/>
      <c r="AO70" s="958"/>
      <c r="AP70" s="958" t="s">
        <v>555</v>
      </c>
      <c r="AQ70" s="958"/>
      <c r="AR70" s="958"/>
      <c r="AS70" s="958"/>
      <c r="AT70" s="958"/>
      <c r="AU70" s="958" t="s">
        <v>555</v>
      </c>
      <c r="AV70" s="958"/>
      <c r="AW70" s="958"/>
      <c r="AX70" s="958"/>
      <c r="AY70" s="958"/>
      <c r="AZ70" s="959" t="s">
        <v>563</v>
      </c>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562</v>
      </c>
      <c r="C71" s="962"/>
      <c r="D71" s="962"/>
      <c r="E71" s="962"/>
      <c r="F71" s="962"/>
      <c r="G71" s="962"/>
      <c r="H71" s="962"/>
      <c r="I71" s="962"/>
      <c r="J71" s="962"/>
      <c r="K71" s="962"/>
      <c r="L71" s="962"/>
      <c r="M71" s="962"/>
      <c r="N71" s="962"/>
      <c r="O71" s="962"/>
      <c r="P71" s="963"/>
      <c r="Q71" s="964">
        <v>91545</v>
      </c>
      <c r="R71" s="958"/>
      <c r="S71" s="958"/>
      <c r="T71" s="958"/>
      <c r="U71" s="958"/>
      <c r="V71" s="958">
        <v>89579</v>
      </c>
      <c r="W71" s="958"/>
      <c r="X71" s="958"/>
      <c r="Y71" s="958"/>
      <c r="Z71" s="958"/>
      <c r="AA71" s="958">
        <v>1967</v>
      </c>
      <c r="AB71" s="958"/>
      <c r="AC71" s="958"/>
      <c r="AD71" s="958"/>
      <c r="AE71" s="958"/>
      <c r="AF71" s="958" t="s">
        <v>555</v>
      </c>
      <c r="AG71" s="958"/>
      <c r="AH71" s="958"/>
      <c r="AI71" s="958"/>
      <c r="AJ71" s="958"/>
      <c r="AK71" s="958">
        <v>447</v>
      </c>
      <c r="AL71" s="958"/>
      <c r="AM71" s="958"/>
      <c r="AN71" s="958"/>
      <c r="AO71" s="958"/>
      <c r="AP71" s="958" t="s">
        <v>555</v>
      </c>
      <c r="AQ71" s="958"/>
      <c r="AR71" s="958"/>
      <c r="AS71" s="958"/>
      <c r="AT71" s="958"/>
      <c r="AU71" s="958"/>
      <c r="AV71" s="958"/>
      <c r="AW71" s="958"/>
      <c r="AX71" s="958"/>
      <c r="AY71" s="958"/>
      <c r="AZ71" s="959" t="s">
        <v>564</v>
      </c>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378</v>
      </c>
      <c r="B88" s="924" t="s">
        <v>407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416</v>
      </c>
      <c r="AB109" s="883"/>
      <c r="AC109" s="883"/>
      <c r="AD109" s="883"/>
      <c r="AE109" s="884"/>
      <c r="AF109" s="885" t="s">
        <v>417</v>
      </c>
      <c r="AG109" s="883"/>
      <c r="AH109" s="883"/>
      <c r="AI109" s="883"/>
      <c r="AJ109" s="884"/>
      <c r="AK109" s="885" t="s">
        <v>294</v>
      </c>
      <c r="AL109" s="883"/>
      <c r="AM109" s="883"/>
      <c r="AN109" s="883"/>
      <c r="AO109" s="884"/>
      <c r="AP109" s="885" t="s">
        <v>418</v>
      </c>
      <c r="AQ109" s="883"/>
      <c r="AR109" s="883"/>
      <c r="AS109" s="883"/>
      <c r="AT109" s="916"/>
      <c r="AU109" s="882" t="s">
        <v>415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416</v>
      </c>
      <c r="BR109" s="883"/>
      <c r="BS109" s="883"/>
      <c r="BT109" s="883"/>
      <c r="BU109" s="884"/>
      <c r="BV109" s="885" t="s">
        <v>417</v>
      </c>
      <c r="BW109" s="883"/>
      <c r="BX109" s="883"/>
      <c r="BY109" s="883"/>
      <c r="BZ109" s="884"/>
      <c r="CA109" s="885" t="s">
        <v>294</v>
      </c>
      <c r="CB109" s="883"/>
      <c r="CC109" s="883"/>
      <c r="CD109" s="883"/>
      <c r="CE109" s="884"/>
      <c r="CF109" s="923" t="s">
        <v>418</v>
      </c>
      <c r="CG109" s="923"/>
      <c r="CH109" s="923"/>
      <c r="CI109" s="923"/>
      <c r="CJ109" s="923"/>
      <c r="CK109" s="885" t="s">
        <v>419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416</v>
      </c>
      <c r="DH109" s="883"/>
      <c r="DI109" s="883"/>
      <c r="DJ109" s="883"/>
      <c r="DK109" s="884"/>
      <c r="DL109" s="885" t="s">
        <v>417</v>
      </c>
      <c r="DM109" s="883"/>
      <c r="DN109" s="883"/>
      <c r="DO109" s="883"/>
      <c r="DP109" s="884"/>
      <c r="DQ109" s="885" t="s">
        <v>294</v>
      </c>
      <c r="DR109" s="883"/>
      <c r="DS109" s="883"/>
      <c r="DT109" s="883"/>
      <c r="DU109" s="884"/>
      <c r="DV109" s="885" t="s">
        <v>418</v>
      </c>
      <c r="DW109" s="883"/>
      <c r="DX109" s="883"/>
      <c r="DY109" s="883"/>
      <c r="DZ109" s="916"/>
    </row>
    <row r="110" spans="1:131" s="212" customFormat="1" ht="26.25" customHeight="1" x14ac:dyDescent="0.2">
      <c r="A110" s="794" t="s">
        <v>420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1350980</v>
      </c>
      <c r="AB110" s="876"/>
      <c r="AC110" s="876"/>
      <c r="AD110" s="876"/>
      <c r="AE110" s="877"/>
      <c r="AF110" s="878">
        <v>1335291</v>
      </c>
      <c r="AG110" s="876"/>
      <c r="AH110" s="876"/>
      <c r="AI110" s="876"/>
      <c r="AJ110" s="877"/>
      <c r="AK110" s="878">
        <v>1252131</v>
      </c>
      <c r="AL110" s="876"/>
      <c r="AM110" s="876"/>
      <c r="AN110" s="876"/>
      <c r="AO110" s="877"/>
      <c r="AP110" s="879">
        <v>21.8</v>
      </c>
      <c r="AQ110" s="880"/>
      <c r="AR110" s="880"/>
      <c r="AS110" s="880"/>
      <c r="AT110" s="881"/>
      <c r="AU110" s="917" t="s">
        <v>69</v>
      </c>
      <c r="AV110" s="918"/>
      <c r="AW110" s="918"/>
      <c r="AX110" s="918"/>
      <c r="AY110" s="918"/>
      <c r="AZ110" s="847" t="s">
        <v>421</v>
      </c>
      <c r="BA110" s="795"/>
      <c r="BB110" s="795"/>
      <c r="BC110" s="795"/>
      <c r="BD110" s="795"/>
      <c r="BE110" s="795"/>
      <c r="BF110" s="795"/>
      <c r="BG110" s="795"/>
      <c r="BH110" s="795"/>
      <c r="BI110" s="795"/>
      <c r="BJ110" s="795"/>
      <c r="BK110" s="795"/>
      <c r="BL110" s="795"/>
      <c r="BM110" s="795"/>
      <c r="BN110" s="795"/>
      <c r="BO110" s="795"/>
      <c r="BP110" s="796"/>
      <c r="BQ110" s="848">
        <v>8338339</v>
      </c>
      <c r="BR110" s="829"/>
      <c r="BS110" s="829"/>
      <c r="BT110" s="829"/>
      <c r="BU110" s="829"/>
      <c r="BV110" s="829">
        <v>7922438</v>
      </c>
      <c r="BW110" s="829"/>
      <c r="BX110" s="829"/>
      <c r="BY110" s="829"/>
      <c r="BZ110" s="829"/>
      <c r="CA110" s="829">
        <v>7380297</v>
      </c>
      <c r="CB110" s="829"/>
      <c r="CC110" s="829"/>
      <c r="CD110" s="829"/>
      <c r="CE110" s="829"/>
      <c r="CF110" s="853">
        <v>128.69999999999999</v>
      </c>
      <c r="CG110" s="854"/>
      <c r="CH110" s="854"/>
      <c r="CI110" s="854"/>
      <c r="CJ110" s="854"/>
      <c r="CK110" s="913" t="s">
        <v>422</v>
      </c>
      <c r="CL110" s="806"/>
      <c r="CM110" s="847" t="s">
        <v>423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v>1692812</v>
      </c>
      <c r="DR110" s="829"/>
      <c r="DS110" s="829"/>
      <c r="DT110" s="829"/>
      <c r="DU110" s="829"/>
      <c r="DV110" s="830">
        <v>29.5</v>
      </c>
      <c r="DW110" s="830"/>
      <c r="DX110" s="830"/>
      <c r="DY110" s="830"/>
      <c r="DZ110" s="831"/>
    </row>
    <row r="111" spans="1:131" s="212" customFormat="1" ht="26.25" customHeight="1" x14ac:dyDescent="0.2">
      <c r="A111" s="761" t="s">
        <v>424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425</v>
      </c>
      <c r="BA111" s="739"/>
      <c r="BB111" s="739"/>
      <c r="BC111" s="739"/>
      <c r="BD111" s="739"/>
      <c r="BE111" s="739"/>
      <c r="BF111" s="739"/>
      <c r="BG111" s="739"/>
      <c r="BH111" s="739"/>
      <c r="BI111" s="739"/>
      <c r="BJ111" s="739"/>
      <c r="BK111" s="739"/>
      <c r="BL111" s="739"/>
      <c r="BM111" s="739"/>
      <c r="BN111" s="739"/>
      <c r="BO111" s="739"/>
      <c r="BP111" s="740"/>
      <c r="BQ111" s="803">
        <v>402</v>
      </c>
      <c r="BR111" s="804"/>
      <c r="BS111" s="804"/>
      <c r="BT111" s="804"/>
      <c r="BU111" s="804"/>
      <c r="BV111" s="804">
        <v>101</v>
      </c>
      <c r="BW111" s="804"/>
      <c r="BX111" s="804"/>
      <c r="BY111" s="804"/>
      <c r="BZ111" s="804"/>
      <c r="CA111" s="804">
        <v>1692812</v>
      </c>
      <c r="CB111" s="804"/>
      <c r="CC111" s="804"/>
      <c r="CD111" s="804"/>
      <c r="CE111" s="804"/>
      <c r="CF111" s="862">
        <v>29.5</v>
      </c>
      <c r="CG111" s="863"/>
      <c r="CH111" s="863"/>
      <c r="CI111" s="863"/>
      <c r="CJ111" s="863"/>
      <c r="CK111" s="914"/>
      <c r="CL111" s="808"/>
      <c r="CM111" s="802" t="s">
        <v>426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427</v>
      </c>
      <c r="B112" s="900"/>
      <c r="C112" s="739" t="s">
        <v>428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429</v>
      </c>
      <c r="BA112" s="739"/>
      <c r="BB112" s="739"/>
      <c r="BC112" s="739"/>
      <c r="BD112" s="739"/>
      <c r="BE112" s="739"/>
      <c r="BF112" s="739"/>
      <c r="BG112" s="739"/>
      <c r="BH112" s="739"/>
      <c r="BI112" s="739"/>
      <c r="BJ112" s="739"/>
      <c r="BK112" s="739"/>
      <c r="BL112" s="739"/>
      <c r="BM112" s="739"/>
      <c r="BN112" s="739"/>
      <c r="BO112" s="739"/>
      <c r="BP112" s="740"/>
      <c r="BQ112" s="803">
        <v>3911437</v>
      </c>
      <c r="BR112" s="804"/>
      <c r="BS112" s="804"/>
      <c r="BT112" s="804"/>
      <c r="BU112" s="804"/>
      <c r="BV112" s="804">
        <v>3510196</v>
      </c>
      <c r="BW112" s="804"/>
      <c r="BX112" s="804"/>
      <c r="BY112" s="804"/>
      <c r="BZ112" s="804"/>
      <c r="CA112" s="804">
        <v>3060866</v>
      </c>
      <c r="CB112" s="804"/>
      <c r="CC112" s="804"/>
      <c r="CD112" s="804"/>
      <c r="CE112" s="804"/>
      <c r="CF112" s="862">
        <v>53.4</v>
      </c>
      <c r="CG112" s="863"/>
      <c r="CH112" s="863"/>
      <c r="CI112" s="863"/>
      <c r="CJ112" s="863"/>
      <c r="CK112" s="914"/>
      <c r="CL112" s="808"/>
      <c r="CM112" s="802" t="s">
        <v>430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583887</v>
      </c>
      <c r="AB113" s="906"/>
      <c r="AC113" s="906"/>
      <c r="AD113" s="906"/>
      <c r="AE113" s="907"/>
      <c r="AF113" s="908">
        <v>572057</v>
      </c>
      <c r="AG113" s="906"/>
      <c r="AH113" s="906"/>
      <c r="AI113" s="906"/>
      <c r="AJ113" s="907"/>
      <c r="AK113" s="908">
        <v>474035</v>
      </c>
      <c r="AL113" s="906"/>
      <c r="AM113" s="906"/>
      <c r="AN113" s="906"/>
      <c r="AO113" s="907"/>
      <c r="AP113" s="909">
        <v>8.3000000000000007</v>
      </c>
      <c r="AQ113" s="910"/>
      <c r="AR113" s="910"/>
      <c r="AS113" s="910"/>
      <c r="AT113" s="911"/>
      <c r="AU113" s="919"/>
      <c r="AV113" s="920"/>
      <c r="AW113" s="920"/>
      <c r="AX113" s="920"/>
      <c r="AY113" s="920"/>
      <c r="AZ113" s="802" t="s">
        <v>432</v>
      </c>
      <c r="BA113" s="739"/>
      <c r="BB113" s="739"/>
      <c r="BC113" s="739"/>
      <c r="BD113" s="739"/>
      <c r="BE113" s="739"/>
      <c r="BF113" s="739"/>
      <c r="BG113" s="739"/>
      <c r="BH113" s="739"/>
      <c r="BI113" s="739"/>
      <c r="BJ113" s="739"/>
      <c r="BK113" s="739"/>
      <c r="BL113" s="739"/>
      <c r="BM113" s="739"/>
      <c r="BN113" s="739"/>
      <c r="BO113" s="739"/>
      <c r="BP113" s="740"/>
      <c r="BQ113" s="803">
        <v>83756</v>
      </c>
      <c r="BR113" s="804"/>
      <c r="BS113" s="804"/>
      <c r="BT113" s="804"/>
      <c r="BU113" s="804"/>
      <c r="BV113" s="804">
        <v>78969</v>
      </c>
      <c r="BW113" s="804"/>
      <c r="BX113" s="804"/>
      <c r="BY113" s="804"/>
      <c r="BZ113" s="804"/>
      <c r="CA113" s="804">
        <v>68639</v>
      </c>
      <c r="CB113" s="804"/>
      <c r="CC113" s="804"/>
      <c r="CD113" s="804"/>
      <c r="CE113" s="804"/>
      <c r="CF113" s="862">
        <v>1.2</v>
      </c>
      <c r="CG113" s="863"/>
      <c r="CH113" s="863"/>
      <c r="CI113" s="863"/>
      <c r="CJ113" s="863"/>
      <c r="CK113" s="914"/>
      <c r="CL113" s="808"/>
      <c r="CM113" s="802" t="s">
        <v>433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34214</v>
      </c>
      <c r="AB114" s="767"/>
      <c r="AC114" s="767"/>
      <c r="AD114" s="767"/>
      <c r="AE114" s="768"/>
      <c r="AF114" s="769">
        <v>34710</v>
      </c>
      <c r="AG114" s="767"/>
      <c r="AH114" s="767"/>
      <c r="AI114" s="767"/>
      <c r="AJ114" s="768"/>
      <c r="AK114" s="769">
        <v>22637</v>
      </c>
      <c r="AL114" s="767"/>
      <c r="AM114" s="767"/>
      <c r="AN114" s="767"/>
      <c r="AO114" s="768"/>
      <c r="AP114" s="811">
        <v>0.4</v>
      </c>
      <c r="AQ114" s="812"/>
      <c r="AR114" s="812"/>
      <c r="AS114" s="812"/>
      <c r="AT114" s="813"/>
      <c r="AU114" s="919"/>
      <c r="AV114" s="920"/>
      <c r="AW114" s="920"/>
      <c r="AX114" s="920"/>
      <c r="AY114" s="920"/>
      <c r="AZ114" s="802" t="s">
        <v>435</v>
      </c>
      <c r="BA114" s="739"/>
      <c r="BB114" s="739"/>
      <c r="BC114" s="739"/>
      <c r="BD114" s="739"/>
      <c r="BE114" s="739"/>
      <c r="BF114" s="739"/>
      <c r="BG114" s="739"/>
      <c r="BH114" s="739"/>
      <c r="BI114" s="739"/>
      <c r="BJ114" s="739"/>
      <c r="BK114" s="739"/>
      <c r="BL114" s="739"/>
      <c r="BM114" s="739"/>
      <c r="BN114" s="739"/>
      <c r="BO114" s="739"/>
      <c r="BP114" s="740"/>
      <c r="BQ114" s="803">
        <v>1039227</v>
      </c>
      <c r="BR114" s="804"/>
      <c r="BS114" s="804"/>
      <c r="BT114" s="804"/>
      <c r="BU114" s="804"/>
      <c r="BV114" s="804">
        <v>943401</v>
      </c>
      <c r="BW114" s="804"/>
      <c r="BX114" s="804"/>
      <c r="BY114" s="804"/>
      <c r="BZ114" s="804"/>
      <c r="CA114" s="804">
        <v>1001880</v>
      </c>
      <c r="CB114" s="804"/>
      <c r="CC114" s="804"/>
      <c r="CD114" s="804"/>
      <c r="CE114" s="804"/>
      <c r="CF114" s="862">
        <v>17.5</v>
      </c>
      <c r="CG114" s="863"/>
      <c r="CH114" s="863"/>
      <c r="CI114" s="863"/>
      <c r="CJ114" s="863"/>
      <c r="CK114" s="914"/>
      <c r="CL114" s="808"/>
      <c r="CM114" s="802" t="s">
        <v>436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440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402</v>
      </c>
      <c r="DH116" s="767"/>
      <c r="DI116" s="767"/>
      <c r="DJ116" s="767"/>
      <c r="DK116" s="768"/>
      <c r="DL116" s="769">
        <v>101</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443</v>
      </c>
      <c r="Z117" s="884"/>
      <c r="AA117" s="889">
        <v>1969081</v>
      </c>
      <c r="AB117" s="890"/>
      <c r="AC117" s="890"/>
      <c r="AD117" s="890"/>
      <c r="AE117" s="891"/>
      <c r="AF117" s="892">
        <v>1942058</v>
      </c>
      <c r="AG117" s="890"/>
      <c r="AH117" s="890"/>
      <c r="AI117" s="890"/>
      <c r="AJ117" s="891"/>
      <c r="AK117" s="892">
        <v>1748803</v>
      </c>
      <c r="AL117" s="890"/>
      <c r="AM117" s="890"/>
      <c r="AN117" s="890"/>
      <c r="AO117" s="891"/>
      <c r="AP117" s="893"/>
      <c r="AQ117" s="894"/>
      <c r="AR117" s="894"/>
      <c r="AS117" s="894"/>
      <c r="AT117" s="895"/>
      <c r="AU117" s="919"/>
      <c r="AV117" s="920"/>
      <c r="AW117" s="920"/>
      <c r="AX117" s="920"/>
      <c r="AY117" s="920"/>
      <c r="AZ117" s="850" t="s">
        <v>444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416</v>
      </c>
      <c r="AB118" s="883"/>
      <c r="AC118" s="883"/>
      <c r="AD118" s="883"/>
      <c r="AE118" s="884"/>
      <c r="AF118" s="885" t="s">
        <v>417</v>
      </c>
      <c r="AG118" s="883"/>
      <c r="AH118" s="883"/>
      <c r="AI118" s="883"/>
      <c r="AJ118" s="884"/>
      <c r="AK118" s="885" t="s">
        <v>294</v>
      </c>
      <c r="AL118" s="883"/>
      <c r="AM118" s="883"/>
      <c r="AN118" s="883"/>
      <c r="AO118" s="884"/>
      <c r="AP118" s="886" t="s">
        <v>418</v>
      </c>
      <c r="AQ118" s="887"/>
      <c r="AR118" s="887"/>
      <c r="AS118" s="887"/>
      <c r="AT118" s="888"/>
      <c r="AU118" s="919"/>
      <c r="AV118" s="920"/>
      <c r="AW118" s="920"/>
      <c r="AX118" s="920"/>
      <c r="AY118" s="920"/>
      <c r="AZ118" s="825" t="s">
        <v>446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422</v>
      </c>
      <c r="B119" s="806"/>
      <c r="C119" s="847" t="s">
        <v>423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448</v>
      </c>
      <c r="BP119" s="865"/>
      <c r="BQ119" s="866">
        <v>13373161</v>
      </c>
      <c r="BR119" s="832"/>
      <c r="BS119" s="832"/>
      <c r="BT119" s="832"/>
      <c r="BU119" s="832"/>
      <c r="BV119" s="832">
        <v>12455105</v>
      </c>
      <c r="BW119" s="832"/>
      <c r="BX119" s="832"/>
      <c r="BY119" s="832"/>
      <c r="BZ119" s="832"/>
      <c r="CA119" s="832">
        <v>13204494</v>
      </c>
      <c r="CB119" s="832"/>
      <c r="CC119" s="832"/>
      <c r="CD119" s="832"/>
      <c r="CE119" s="832"/>
      <c r="CF119" s="735"/>
      <c r="CG119" s="736"/>
      <c r="CH119" s="736"/>
      <c r="CI119" s="736"/>
      <c r="CJ119" s="821"/>
      <c r="CK119" s="915"/>
      <c r="CL119" s="810"/>
      <c r="CM119" s="825" t="s">
        <v>449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450</v>
      </c>
      <c r="AV120" s="868"/>
      <c r="AW120" s="868"/>
      <c r="AX120" s="868"/>
      <c r="AY120" s="869"/>
      <c r="AZ120" s="847" t="s">
        <v>451</v>
      </c>
      <c r="BA120" s="795"/>
      <c r="BB120" s="795"/>
      <c r="BC120" s="795"/>
      <c r="BD120" s="795"/>
      <c r="BE120" s="795"/>
      <c r="BF120" s="795"/>
      <c r="BG120" s="795"/>
      <c r="BH120" s="795"/>
      <c r="BI120" s="795"/>
      <c r="BJ120" s="795"/>
      <c r="BK120" s="795"/>
      <c r="BL120" s="795"/>
      <c r="BM120" s="795"/>
      <c r="BN120" s="795"/>
      <c r="BO120" s="795"/>
      <c r="BP120" s="796"/>
      <c r="BQ120" s="848">
        <v>5528555</v>
      </c>
      <c r="BR120" s="829"/>
      <c r="BS120" s="829"/>
      <c r="BT120" s="829"/>
      <c r="BU120" s="829"/>
      <c r="BV120" s="829">
        <v>5337172</v>
      </c>
      <c r="BW120" s="829"/>
      <c r="BX120" s="829"/>
      <c r="BY120" s="829"/>
      <c r="BZ120" s="829"/>
      <c r="CA120" s="829">
        <v>5204610</v>
      </c>
      <c r="CB120" s="829"/>
      <c r="CC120" s="829"/>
      <c r="CD120" s="829"/>
      <c r="CE120" s="829"/>
      <c r="CF120" s="853">
        <v>90.7</v>
      </c>
      <c r="CG120" s="854"/>
      <c r="CH120" s="854"/>
      <c r="CI120" s="854"/>
      <c r="CJ120" s="854"/>
      <c r="CK120" s="855" t="s">
        <v>452</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2775515</v>
      </c>
      <c r="DR120" s="829"/>
      <c r="DS120" s="829"/>
      <c r="DT120" s="829"/>
      <c r="DU120" s="829"/>
      <c r="DV120" s="830">
        <v>48.4</v>
      </c>
      <c r="DW120" s="830"/>
      <c r="DX120" s="830"/>
      <c r="DY120" s="830"/>
      <c r="DZ120" s="831"/>
    </row>
    <row r="121" spans="1:130" s="212" customFormat="1" ht="26.25" customHeight="1" x14ac:dyDescent="0.2">
      <c r="A121" s="807"/>
      <c r="B121" s="808"/>
      <c r="C121" s="850" t="s">
        <v>453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454</v>
      </c>
      <c r="BA121" s="739"/>
      <c r="BB121" s="739"/>
      <c r="BC121" s="739"/>
      <c r="BD121" s="739"/>
      <c r="BE121" s="739"/>
      <c r="BF121" s="739"/>
      <c r="BG121" s="739"/>
      <c r="BH121" s="739"/>
      <c r="BI121" s="739"/>
      <c r="BJ121" s="739"/>
      <c r="BK121" s="739"/>
      <c r="BL121" s="739"/>
      <c r="BM121" s="739"/>
      <c r="BN121" s="739"/>
      <c r="BO121" s="739"/>
      <c r="BP121" s="740"/>
      <c r="BQ121" s="803">
        <v>80535</v>
      </c>
      <c r="BR121" s="804"/>
      <c r="BS121" s="804"/>
      <c r="BT121" s="804"/>
      <c r="BU121" s="804"/>
      <c r="BV121" s="804">
        <v>63903</v>
      </c>
      <c r="BW121" s="804"/>
      <c r="BX121" s="804"/>
      <c r="BY121" s="804"/>
      <c r="BZ121" s="804"/>
      <c r="CA121" s="804">
        <v>47039</v>
      </c>
      <c r="CB121" s="804"/>
      <c r="CC121" s="804"/>
      <c r="CD121" s="804"/>
      <c r="CE121" s="804"/>
      <c r="CF121" s="862">
        <v>0.8</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241644</v>
      </c>
      <c r="DH121" s="804"/>
      <c r="DI121" s="804"/>
      <c r="DJ121" s="804"/>
      <c r="DK121" s="804"/>
      <c r="DL121" s="804">
        <v>249813</v>
      </c>
      <c r="DM121" s="804"/>
      <c r="DN121" s="804"/>
      <c r="DO121" s="804"/>
      <c r="DP121" s="804"/>
      <c r="DQ121" s="804">
        <v>333137</v>
      </c>
      <c r="DR121" s="804"/>
      <c r="DS121" s="804"/>
      <c r="DT121" s="804"/>
      <c r="DU121" s="804"/>
      <c r="DV121" s="781">
        <v>5.8</v>
      </c>
      <c r="DW121" s="781"/>
      <c r="DX121" s="781"/>
      <c r="DY121" s="781"/>
      <c r="DZ121" s="782"/>
    </row>
    <row r="122" spans="1:130" s="212" customFormat="1" ht="26.25" customHeight="1" x14ac:dyDescent="0.2">
      <c r="A122" s="807"/>
      <c r="B122" s="808"/>
      <c r="C122" s="802" t="s">
        <v>436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455</v>
      </c>
      <c r="BA122" s="826"/>
      <c r="BB122" s="826"/>
      <c r="BC122" s="826"/>
      <c r="BD122" s="826"/>
      <c r="BE122" s="826"/>
      <c r="BF122" s="826"/>
      <c r="BG122" s="826"/>
      <c r="BH122" s="826"/>
      <c r="BI122" s="826"/>
      <c r="BJ122" s="826"/>
      <c r="BK122" s="826"/>
      <c r="BL122" s="826"/>
      <c r="BM122" s="826"/>
      <c r="BN122" s="826"/>
      <c r="BO122" s="826"/>
      <c r="BP122" s="827"/>
      <c r="BQ122" s="866">
        <v>9548968</v>
      </c>
      <c r="BR122" s="832"/>
      <c r="BS122" s="832"/>
      <c r="BT122" s="832"/>
      <c r="BU122" s="832"/>
      <c r="BV122" s="832">
        <v>9147444</v>
      </c>
      <c r="BW122" s="832"/>
      <c r="BX122" s="832"/>
      <c r="BY122" s="832"/>
      <c r="BZ122" s="832"/>
      <c r="CA122" s="832">
        <v>8389265</v>
      </c>
      <c r="CB122" s="832"/>
      <c r="CC122" s="832"/>
      <c r="CD122" s="832"/>
      <c r="CE122" s="832"/>
      <c r="CF122" s="833">
        <v>146.30000000000001</v>
      </c>
      <c r="CG122" s="834"/>
      <c r="CH122" s="834"/>
      <c r="CI122" s="834"/>
      <c r="CJ122" s="834"/>
      <c r="CK122" s="856"/>
      <c r="CL122" s="842"/>
      <c r="CM122" s="842"/>
      <c r="CN122" s="842"/>
      <c r="CO122" s="843"/>
      <c r="CP122" s="822" t="s">
        <v>399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442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456</v>
      </c>
      <c r="BP123" s="865"/>
      <c r="BQ123" s="819">
        <v>15158058</v>
      </c>
      <c r="BR123" s="820"/>
      <c r="BS123" s="820"/>
      <c r="BT123" s="820"/>
      <c r="BU123" s="820"/>
      <c r="BV123" s="820">
        <v>14548519</v>
      </c>
      <c r="BW123" s="820"/>
      <c r="BX123" s="820"/>
      <c r="BY123" s="820"/>
      <c r="BZ123" s="820"/>
      <c r="CA123" s="820">
        <v>13640914</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458</v>
      </c>
      <c r="CQ124" s="823"/>
      <c r="CR124" s="823"/>
      <c r="CS124" s="823"/>
      <c r="CT124" s="823"/>
      <c r="CU124" s="823"/>
      <c r="CV124" s="823"/>
      <c r="CW124" s="823"/>
      <c r="CX124" s="823"/>
      <c r="CY124" s="823"/>
      <c r="CZ124" s="823"/>
      <c r="DA124" s="823"/>
      <c r="DB124" s="823"/>
      <c r="DC124" s="823"/>
      <c r="DD124" s="823"/>
      <c r="DE124" s="823"/>
      <c r="DF124" s="824"/>
      <c r="DG124" s="750">
        <v>3669793</v>
      </c>
      <c r="DH124" s="751"/>
      <c r="DI124" s="751"/>
      <c r="DJ124" s="751"/>
      <c r="DK124" s="752"/>
      <c r="DL124" s="753">
        <v>3260383</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459</v>
      </c>
      <c r="CL125" s="839"/>
      <c r="CM125" s="839"/>
      <c r="CN125" s="839"/>
      <c r="CO125" s="840"/>
      <c r="CP125" s="847" t="s">
        <v>460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463</v>
      </c>
      <c r="AY127" s="799"/>
      <c r="AZ127" s="799"/>
      <c r="BA127" s="799"/>
      <c r="BB127" s="799"/>
      <c r="BC127" s="799"/>
      <c r="BD127" s="799"/>
      <c r="BE127" s="800"/>
      <c r="BF127" s="798" t="s">
        <v>464</v>
      </c>
      <c r="BG127" s="799"/>
      <c r="BH127" s="799"/>
      <c r="BI127" s="799"/>
      <c r="BJ127" s="799"/>
      <c r="BK127" s="799"/>
      <c r="BL127" s="800"/>
      <c r="BM127" s="798" t="s">
        <v>465</v>
      </c>
      <c r="BN127" s="799"/>
      <c r="BO127" s="799"/>
      <c r="BP127" s="799"/>
      <c r="BQ127" s="799"/>
      <c r="BR127" s="799"/>
      <c r="BS127" s="800"/>
      <c r="BT127" s="798" t="s">
        <v>466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469</v>
      </c>
      <c r="X128" s="785"/>
      <c r="Y128" s="785"/>
      <c r="Z128" s="786"/>
      <c r="AA128" s="787">
        <v>26358</v>
      </c>
      <c r="AB128" s="788"/>
      <c r="AC128" s="788"/>
      <c r="AD128" s="788"/>
      <c r="AE128" s="789"/>
      <c r="AF128" s="790">
        <v>23595</v>
      </c>
      <c r="AG128" s="788"/>
      <c r="AH128" s="788"/>
      <c r="AI128" s="788"/>
      <c r="AJ128" s="789"/>
      <c r="AK128" s="790">
        <v>38266</v>
      </c>
      <c r="AL128" s="788"/>
      <c r="AM128" s="788"/>
      <c r="AN128" s="788"/>
      <c r="AO128" s="789"/>
      <c r="AP128" s="791"/>
      <c r="AQ128" s="792"/>
      <c r="AR128" s="792"/>
      <c r="AS128" s="792"/>
      <c r="AT128" s="793"/>
      <c r="AU128" s="214"/>
      <c r="AV128" s="214"/>
      <c r="AW128" s="214"/>
      <c r="AX128" s="794" t="s">
        <v>470</v>
      </c>
      <c r="AY128" s="795"/>
      <c r="AZ128" s="795"/>
      <c r="BA128" s="795"/>
      <c r="BB128" s="795"/>
      <c r="BC128" s="795"/>
      <c r="BD128" s="795"/>
      <c r="BE128" s="796"/>
      <c r="BF128" s="773" t="s">
        <v>122</v>
      </c>
      <c r="BG128" s="774"/>
      <c r="BH128" s="774"/>
      <c r="BI128" s="774"/>
      <c r="BJ128" s="774"/>
      <c r="BK128" s="774"/>
      <c r="BL128" s="797"/>
      <c r="BM128" s="773">
        <v>14.06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472</v>
      </c>
      <c r="X129" s="764"/>
      <c r="Y129" s="764"/>
      <c r="Z129" s="765"/>
      <c r="AA129" s="766">
        <v>7006127</v>
      </c>
      <c r="AB129" s="767"/>
      <c r="AC129" s="767"/>
      <c r="AD129" s="767"/>
      <c r="AE129" s="768"/>
      <c r="AF129" s="769">
        <v>6926449</v>
      </c>
      <c r="AG129" s="767"/>
      <c r="AH129" s="767"/>
      <c r="AI129" s="767"/>
      <c r="AJ129" s="768"/>
      <c r="AK129" s="769">
        <v>6957131</v>
      </c>
      <c r="AL129" s="767"/>
      <c r="AM129" s="767"/>
      <c r="AN129" s="767"/>
      <c r="AO129" s="768"/>
      <c r="AP129" s="770"/>
      <c r="AQ129" s="771"/>
      <c r="AR129" s="771"/>
      <c r="AS129" s="771"/>
      <c r="AT129" s="772"/>
      <c r="AU129" s="215"/>
      <c r="AV129" s="215"/>
      <c r="AW129" s="215"/>
      <c r="AX129" s="738" t="s">
        <v>473</v>
      </c>
      <c r="AY129" s="739"/>
      <c r="AZ129" s="739"/>
      <c r="BA129" s="739"/>
      <c r="BB129" s="739"/>
      <c r="BC129" s="739"/>
      <c r="BD129" s="739"/>
      <c r="BE129" s="740"/>
      <c r="BF129" s="757" t="s">
        <v>122</v>
      </c>
      <c r="BG129" s="758"/>
      <c r="BH129" s="758"/>
      <c r="BI129" s="758"/>
      <c r="BJ129" s="758"/>
      <c r="BK129" s="758"/>
      <c r="BL129" s="759"/>
      <c r="BM129" s="757">
        <v>19.059999999999999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475</v>
      </c>
      <c r="X130" s="764"/>
      <c r="Y130" s="764"/>
      <c r="Z130" s="765"/>
      <c r="AA130" s="766">
        <v>1362004</v>
      </c>
      <c r="AB130" s="767"/>
      <c r="AC130" s="767"/>
      <c r="AD130" s="767"/>
      <c r="AE130" s="768"/>
      <c r="AF130" s="769">
        <v>1318688</v>
      </c>
      <c r="AG130" s="767"/>
      <c r="AH130" s="767"/>
      <c r="AI130" s="767"/>
      <c r="AJ130" s="768"/>
      <c r="AK130" s="769">
        <v>1221284</v>
      </c>
      <c r="AL130" s="767"/>
      <c r="AM130" s="767"/>
      <c r="AN130" s="767"/>
      <c r="AO130" s="768"/>
      <c r="AP130" s="770"/>
      <c r="AQ130" s="771"/>
      <c r="AR130" s="771"/>
      <c r="AS130" s="771"/>
      <c r="AT130" s="772"/>
      <c r="AU130" s="215"/>
      <c r="AV130" s="215"/>
      <c r="AW130" s="215"/>
      <c r="AX130" s="738" t="s">
        <v>476</v>
      </c>
      <c r="AY130" s="739"/>
      <c r="AZ130" s="739"/>
      <c r="BA130" s="739"/>
      <c r="BB130" s="739"/>
      <c r="BC130" s="739"/>
      <c r="BD130" s="739"/>
      <c r="BE130" s="740"/>
      <c r="BF130" s="741">
        <v>9.8000000000000007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477</v>
      </c>
      <c r="X131" s="748"/>
      <c r="Y131" s="748"/>
      <c r="Z131" s="749"/>
      <c r="AA131" s="750">
        <v>5644123</v>
      </c>
      <c r="AB131" s="751"/>
      <c r="AC131" s="751"/>
      <c r="AD131" s="751"/>
      <c r="AE131" s="752"/>
      <c r="AF131" s="753">
        <v>5607761</v>
      </c>
      <c r="AG131" s="751"/>
      <c r="AH131" s="751"/>
      <c r="AI131" s="751"/>
      <c r="AJ131" s="752"/>
      <c r="AK131" s="753">
        <v>5735847</v>
      </c>
      <c r="AL131" s="751"/>
      <c r="AM131" s="751"/>
      <c r="AN131" s="751"/>
      <c r="AO131" s="752"/>
      <c r="AP131" s="754"/>
      <c r="AQ131" s="755"/>
      <c r="AR131" s="755"/>
      <c r="AS131" s="755"/>
      <c r="AT131" s="756"/>
      <c r="AU131" s="215"/>
      <c r="AV131" s="215"/>
      <c r="AW131" s="215"/>
      <c r="AX131" s="716" t="s">
        <v>478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480</v>
      </c>
      <c r="W132" s="729"/>
      <c r="X132" s="729"/>
      <c r="Y132" s="729"/>
      <c r="Z132" s="730"/>
      <c r="AA132" s="731">
        <v>10.28891468</v>
      </c>
      <c r="AB132" s="732"/>
      <c r="AC132" s="732"/>
      <c r="AD132" s="732"/>
      <c r="AE132" s="733"/>
      <c r="AF132" s="734">
        <v>10.69544512</v>
      </c>
      <c r="AG132" s="732"/>
      <c r="AH132" s="732"/>
      <c r="AI132" s="732"/>
      <c r="AJ132" s="733"/>
      <c r="AK132" s="734">
        <v>8.5297428610000008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481</v>
      </c>
      <c r="W133" s="708"/>
      <c r="X133" s="708"/>
      <c r="Y133" s="708"/>
      <c r="Z133" s="709"/>
      <c r="AA133" s="710">
        <v>9.9</v>
      </c>
      <c r="AB133" s="711"/>
      <c r="AC133" s="711"/>
      <c r="AD133" s="711"/>
      <c r="AE133" s="712"/>
      <c r="AF133" s="710">
        <v>10.199999999999999</v>
      </c>
      <c r="AG133" s="711"/>
      <c r="AH133" s="711"/>
      <c r="AI133" s="711"/>
      <c r="AJ133" s="712"/>
      <c r="AK133" s="710">
        <v>9.8000000000000007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9ZZi6WE6La9JTniK8IeI3uVzR60nnRg5E47eO/Fm8sZrozxDlMXE5sVBUAxiAKSKdmIKP2wYtIFKMOBZe8ZdQ==" saltValue="A7wZscGI5QkVdTCSgRH86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482</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N93orZAjS9uWnS5eszAOofGlo/JKFYWnS6FJkzPkTanuryIkjHhqWN5J7XmIh04bUA8LDu9w38dbho51bNF7w==" saltValue="KOGw2pqRYb9OzqhfE45Zo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o+JwLqWrUdJXzOuSerDVIxQr58dUCZsxyE/NEe622reSlL/76JE2InnPAyvgHmaY2tvC0q3qHo8ZLLLXi7upQ==" saltValue="1j4dXabdV1gubI6Sybqev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484</v>
      </c>
      <c r="AL6" s="248"/>
      <c r="AM6" s="248"/>
      <c r="AN6" s="248"/>
    </row>
    <row r="7" spans="1:46" ht="13.5" customHeight="1" x14ac:dyDescent="0.2">
      <c r="A7" s="247"/>
      <c r="AK7" s="250"/>
      <c r="AL7" s="251"/>
      <c r="AM7" s="251"/>
      <c r="AN7" s="252"/>
      <c r="AO7" s="1105" t="s">
        <v>485</v>
      </c>
      <c r="AP7" s="253"/>
      <c r="AQ7" s="254" t="s">
        <v>486</v>
      </c>
      <c r="AR7" s="255"/>
    </row>
    <row r="8" spans="1:46" ht="13" x14ac:dyDescent="0.2">
      <c r="A8" s="247"/>
      <c r="AK8" s="256"/>
      <c r="AL8" s="257"/>
      <c r="AM8" s="257"/>
      <c r="AN8" s="258"/>
      <c r="AO8" s="1106"/>
      <c r="AP8" s="259" t="s">
        <v>487</v>
      </c>
      <c r="AQ8" s="260" t="s">
        <v>488</v>
      </c>
      <c r="AR8" s="261" t="s">
        <v>489</v>
      </c>
    </row>
    <row r="9" spans="1:46" ht="13" x14ac:dyDescent="0.2">
      <c r="A9" s="247"/>
      <c r="AK9" s="1117" t="s">
        <v>490</v>
      </c>
      <c r="AL9" s="1118"/>
      <c r="AM9" s="1118"/>
      <c r="AN9" s="1119"/>
      <c r="AO9" s="262">
        <v>2454190</v>
      </c>
      <c r="AP9" s="262">
        <v>165981</v>
      </c>
      <c r="AQ9" s="263">
        <v>138750</v>
      </c>
      <c r="AR9" s="264">
        <v>19.600000000000001</v>
      </c>
    </row>
    <row r="10" spans="1:46" ht="13.5" customHeight="1" x14ac:dyDescent="0.2">
      <c r="A10" s="247"/>
      <c r="AK10" s="1117" t="s">
        <v>491</v>
      </c>
      <c r="AL10" s="1118"/>
      <c r="AM10" s="1118"/>
      <c r="AN10" s="1119"/>
      <c r="AO10" s="265">
        <v>194431</v>
      </c>
      <c r="AP10" s="265">
        <v>13150</v>
      </c>
      <c r="AQ10" s="266">
        <v>15826</v>
      </c>
      <c r="AR10" s="267">
        <v>-16.899999999999999</v>
      </c>
    </row>
    <row r="11" spans="1:46" ht="13.5" customHeight="1" x14ac:dyDescent="0.2">
      <c r="A11" s="247"/>
      <c r="AK11" s="1117" t="s">
        <v>492</v>
      </c>
      <c r="AL11" s="1118"/>
      <c r="AM11" s="1118"/>
      <c r="AN11" s="1119"/>
      <c r="AO11" s="265">
        <v>25113</v>
      </c>
      <c r="AP11" s="265">
        <v>1698</v>
      </c>
      <c r="AQ11" s="266">
        <v>2916</v>
      </c>
      <c r="AR11" s="267">
        <v>-41.8</v>
      </c>
    </row>
    <row r="12" spans="1:46" ht="13.5" customHeight="1" x14ac:dyDescent="0.2">
      <c r="A12" s="247"/>
      <c r="AK12" s="1117" t="s">
        <v>493</v>
      </c>
      <c r="AL12" s="1118"/>
      <c r="AM12" s="1118"/>
      <c r="AN12" s="1119"/>
      <c r="AO12" s="265" t="s">
        <v>494</v>
      </c>
      <c r="AP12" s="265" t="s">
        <v>494</v>
      </c>
      <c r="AQ12" s="266" t="s">
        <v>494</v>
      </c>
      <c r="AR12" s="267" t="s">
        <v>494</v>
      </c>
    </row>
    <row r="13" spans="1:46" ht="13.5" customHeight="1" x14ac:dyDescent="0.2">
      <c r="A13" s="247"/>
      <c r="AK13" s="1117" t="s">
        <v>495</v>
      </c>
      <c r="AL13" s="1118"/>
      <c r="AM13" s="1118"/>
      <c r="AN13" s="1119"/>
      <c r="AO13" s="265">
        <v>83448</v>
      </c>
      <c r="AP13" s="265">
        <v>5644</v>
      </c>
      <c r="AQ13" s="266">
        <v>5014</v>
      </c>
      <c r="AR13" s="267">
        <v>12.6</v>
      </c>
    </row>
    <row r="14" spans="1:46" ht="13.5" customHeight="1" x14ac:dyDescent="0.2">
      <c r="A14" s="247"/>
      <c r="AK14" s="1117" t="s">
        <v>496</v>
      </c>
      <c r="AL14" s="1118"/>
      <c r="AM14" s="1118"/>
      <c r="AN14" s="1119"/>
      <c r="AO14" s="265">
        <v>1815</v>
      </c>
      <c r="AP14" s="265">
        <v>123</v>
      </c>
      <c r="AQ14" s="266">
        <v>1914</v>
      </c>
      <c r="AR14" s="267">
        <v>-93.6</v>
      </c>
    </row>
    <row r="15" spans="1:46" ht="13.5" customHeight="1" x14ac:dyDescent="0.2">
      <c r="A15" s="247"/>
      <c r="AK15" s="1120" t="s">
        <v>497</v>
      </c>
      <c r="AL15" s="1121"/>
      <c r="AM15" s="1121"/>
      <c r="AN15" s="1122"/>
      <c r="AO15" s="265">
        <v>-132425</v>
      </c>
      <c r="AP15" s="265">
        <v>-8956</v>
      </c>
      <c r="AQ15" s="266">
        <v>-7724</v>
      </c>
      <c r="AR15" s="267">
        <v>16</v>
      </c>
    </row>
    <row r="16" spans="1:46" ht="13" x14ac:dyDescent="0.2">
      <c r="A16" s="247"/>
      <c r="AK16" s="1120" t="s">
        <v>177</v>
      </c>
      <c r="AL16" s="1121"/>
      <c r="AM16" s="1121"/>
      <c r="AN16" s="1122"/>
      <c r="AO16" s="265">
        <v>2626572</v>
      </c>
      <c r="AP16" s="265">
        <v>177639</v>
      </c>
      <c r="AQ16" s="266">
        <v>156695</v>
      </c>
      <c r="AR16" s="267">
        <v>13.4</v>
      </c>
    </row>
    <row r="17" spans="1:46" ht="13" x14ac:dyDescent="0.2">
      <c r="A17" s="247"/>
    </row>
    <row r="18" spans="1:46" ht="13" x14ac:dyDescent="0.2">
      <c r="A18" s="247"/>
      <c r="AQ18" s="268"/>
      <c r="AR18" s="268"/>
    </row>
    <row r="19" spans="1:46" ht="13" x14ac:dyDescent="0.2">
      <c r="A19" s="247"/>
      <c r="AK19" s="243" t="s">
        <v>498</v>
      </c>
    </row>
    <row r="20" spans="1:46" ht="13" x14ac:dyDescent="0.2">
      <c r="A20" s="247"/>
      <c r="AK20" s="269"/>
      <c r="AL20" s="270"/>
      <c r="AM20" s="270"/>
      <c r="AN20" s="271"/>
      <c r="AO20" s="272" t="s">
        <v>499</v>
      </c>
      <c r="AP20" s="273" t="s">
        <v>500</v>
      </c>
      <c r="AQ20" s="274" t="s">
        <v>501</v>
      </c>
      <c r="AR20" s="275"/>
    </row>
    <row r="21" spans="1:46" s="248" customFormat="1" ht="13" x14ac:dyDescent="0.2">
      <c r="A21" s="276"/>
      <c r="AK21" s="1123" t="s">
        <v>502</v>
      </c>
      <c r="AL21" s="1124"/>
      <c r="AM21" s="1124"/>
      <c r="AN21" s="1125"/>
      <c r="AO21" s="277">
        <v>12.99</v>
      </c>
      <c r="AP21" s="278">
        <v>13.24</v>
      </c>
      <c r="AQ21" s="279">
        <v>-0.25</v>
      </c>
      <c r="AS21" s="280"/>
      <c r="AT21" s="276"/>
    </row>
    <row r="22" spans="1:46" s="248" customFormat="1" ht="13" x14ac:dyDescent="0.2">
      <c r="A22" s="276"/>
      <c r="AK22" s="1123" t="s">
        <v>503</v>
      </c>
      <c r="AL22" s="1124"/>
      <c r="AM22" s="1124"/>
      <c r="AN22" s="1125"/>
      <c r="AO22" s="281">
        <v>93.1</v>
      </c>
      <c r="AP22" s="282">
        <v>95.2</v>
      </c>
      <c r="AQ22" s="283">
        <v>-2.1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506</v>
      </c>
      <c r="AL29" s="248"/>
      <c r="AM29" s="248"/>
      <c r="AN29" s="248"/>
      <c r="AS29" s="290"/>
    </row>
    <row r="30" spans="1:46" ht="13.5" customHeight="1" x14ac:dyDescent="0.2">
      <c r="A30" s="247"/>
      <c r="AK30" s="250"/>
      <c r="AL30" s="251"/>
      <c r="AM30" s="251"/>
      <c r="AN30" s="252"/>
      <c r="AO30" s="1105" t="s">
        <v>485</v>
      </c>
      <c r="AP30" s="253"/>
      <c r="AQ30" s="254" t="s">
        <v>486</v>
      </c>
      <c r="AR30" s="255"/>
    </row>
    <row r="31" spans="1:46" ht="13" x14ac:dyDescent="0.2">
      <c r="A31" s="247"/>
      <c r="AK31" s="256"/>
      <c r="AL31" s="257"/>
      <c r="AM31" s="257"/>
      <c r="AN31" s="258"/>
      <c r="AO31" s="1106"/>
      <c r="AP31" s="259" t="s">
        <v>487</v>
      </c>
      <c r="AQ31" s="260" t="s">
        <v>488</v>
      </c>
      <c r="AR31" s="261" t="s">
        <v>489</v>
      </c>
    </row>
    <row r="32" spans="1:46" ht="27" customHeight="1" x14ac:dyDescent="0.2">
      <c r="A32" s="247"/>
      <c r="AK32" s="1107" t="s">
        <v>507</v>
      </c>
      <c r="AL32" s="1108"/>
      <c r="AM32" s="1108"/>
      <c r="AN32" s="1109"/>
      <c r="AO32" s="291">
        <v>1252131</v>
      </c>
      <c r="AP32" s="291">
        <v>84684</v>
      </c>
      <c r="AQ32" s="292">
        <v>83272</v>
      </c>
      <c r="AR32" s="293">
        <v>1.7</v>
      </c>
    </row>
    <row r="33" spans="1:46" ht="13.5" customHeight="1" x14ac:dyDescent="0.2">
      <c r="A33" s="247"/>
      <c r="AK33" s="1107" t="s">
        <v>508</v>
      </c>
      <c r="AL33" s="1108"/>
      <c r="AM33" s="1108"/>
      <c r="AN33" s="1109"/>
      <c r="AO33" s="291" t="s">
        <v>494</v>
      </c>
      <c r="AP33" s="291" t="s">
        <v>494</v>
      </c>
      <c r="AQ33" s="292" t="s">
        <v>494</v>
      </c>
      <c r="AR33" s="293" t="s">
        <v>494</v>
      </c>
    </row>
    <row r="34" spans="1:46" ht="27" customHeight="1" x14ac:dyDescent="0.2">
      <c r="A34" s="247"/>
      <c r="AK34" s="1107" t="s">
        <v>509</v>
      </c>
      <c r="AL34" s="1108"/>
      <c r="AM34" s="1108"/>
      <c r="AN34" s="1109"/>
      <c r="AO34" s="291" t="s">
        <v>494</v>
      </c>
      <c r="AP34" s="291" t="s">
        <v>494</v>
      </c>
      <c r="AQ34" s="292" t="s">
        <v>494</v>
      </c>
      <c r="AR34" s="293" t="s">
        <v>494</v>
      </c>
    </row>
    <row r="35" spans="1:46" ht="27" customHeight="1" x14ac:dyDescent="0.2">
      <c r="A35" s="247"/>
      <c r="AK35" s="1107" t="s">
        <v>510</v>
      </c>
      <c r="AL35" s="1108"/>
      <c r="AM35" s="1108"/>
      <c r="AN35" s="1109"/>
      <c r="AO35" s="291">
        <v>474035</v>
      </c>
      <c r="AP35" s="291">
        <v>32060</v>
      </c>
      <c r="AQ35" s="292">
        <v>16739</v>
      </c>
      <c r="AR35" s="293">
        <v>91.5</v>
      </c>
    </row>
    <row r="36" spans="1:46" ht="27" customHeight="1" x14ac:dyDescent="0.2">
      <c r="A36" s="247"/>
      <c r="AK36" s="1107" t="s">
        <v>511</v>
      </c>
      <c r="AL36" s="1108"/>
      <c r="AM36" s="1108"/>
      <c r="AN36" s="1109"/>
      <c r="AO36" s="291">
        <v>22637</v>
      </c>
      <c r="AP36" s="291">
        <v>1531</v>
      </c>
      <c r="AQ36" s="292">
        <v>3400</v>
      </c>
      <c r="AR36" s="293">
        <v>-55</v>
      </c>
    </row>
    <row r="37" spans="1:46" ht="13.5" customHeight="1" x14ac:dyDescent="0.2">
      <c r="A37" s="247"/>
      <c r="AK37" s="1107" t="s">
        <v>512</v>
      </c>
      <c r="AL37" s="1108"/>
      <c r="AM37" s="1108"/>
      <c r="AN37" s="1109"/>
      <c r="AO37" s="291" t="s">
        <v>494</v>
      </c>
      <c r="AP37" s="291" t="s">
        <v>494</v>
      </c>
      <c r="AQ37" s="292">
        <v>1033</v>
      </c>
      <c r="AR37" s="293" t="s">
        <v>494</v>
      </c>
    </row>
    <row r="38" spans="1:46" ht="27" customHeight="1" x14ac:dyDescent="0.2">
      <c r="A38" s="247"/>
      <c r="AK38" s="1110" t="s">
        <v>513</v>
      </c>
      <c r="AL38" s="1111"/>
      <c r="AM38" s="1111"/>
      <c r="AN38" s="1112"/>
      <c r="AO38" s="294" t="s">
        <v>494</v>
      </c>
      <c r="AP38" s="294" t="s">
        <v>494</v>
      </c>
      <c r="AQ38" s="295">
        <v>14</v>
      </c>
      <c r="AR38" s="283" t="s">
        <v>494</v>
      </c>
      <c r="AS38" s="290"/>
    </row>
    <row r="39" spans="1:46" ht="13" x14ac:dyDescent="0.2">
      <c r="A39" s="247"/>
      <c r="AK39" s="1110" t="s">
        <v>514</v>
      </c>
      <c r="AL39" s="1111"/>
      <c r="AM39" s="1111"/>
      <c r="AN39" s="1112"/>
      <c r="AO39" s="291">
        <v>-38266</v>
      </c>
      <c r="AP39" s="291">
        <v>-2588</v>
      </c>
      <c r="AQ39" s="292">
        <v>-1917</v>
      </c>
      <c r="AR39" s="293">
        <v>35</v>
      </c>
      <c r="AS39" s="290"/>
    </row>
    <row r="40" spans="1:46" ht="27" customHeight="1" x14ac:dyDescent="0.2">
      <c r="A40" s="247"/>
      <c r="AK40" s="1107" t="s">
        <v>515</v>
      </c>
      <c r="AL40" s="1108"/>
      <c r="AM40" s="1108"/>
      <c r="AN40" s="1109"/>
      <c r="AO40" s="291">
        <v>-1221284</v>
      </c>
      <c r="AP40" s="291">
        <v>-82597</v>
      </c>
      <c r="AQ40" s="292">
        <v>-69414</v>
      </c>
      <c r="AR40" s="293">
        <v>19</v>
      </c>
      <c r="AS40" s="290"/>
    </row>
    <row r="41" spans="1:46" ht="13" x14ac:dyDescent="0.2">
      <c r="A41" s="247"/>
      <c r="AK41" s="1113" t="s">
        <v>287</v>
      </c>
      <c r="AL41" s="1114"/>
      <c r="AM41" s="1114"/>
      <c r="AN41" s="1115"/>
      <c r="AO41" s="291">
        <v>489253</v>
      </c>
      <c r="AP41" s="291">
        <v>33089</v>
      </c>
      <c r="AQ41" s="292">
        <v>33127</v>
      </c>
      <c r="AR41" s="293">
        <v>-0.1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516</v>
      </c>
    </row>
    <row r="48" spans="1:46" ht="13" x14ac:dyDescent="0.2">
      <c r="A48" s="247"/>
      <c r="AK48" s="301" t="s">
        <v>517</v>
      </c>
      <c r="AL48" s="301"/>
      <c r="AM48" s="301"/>
      <c r="AN48" s="301"/>
      <c r="AO48" s="301"/>
      <c r="AP48" s="301"/>
      <c r="AQ48" s="302"/>
      <c r="AR48" s="301"/>
    </row>
    <row r="49" spans="1:44" ht="13.5" customHeight="1" x14ac:dyDescent="0.2">
      <c r="A49" s="247"/>
      <c r="AK49" s="303"/>
      <c r="AL49" s="304"/>
      <c r="AM49" s="1100" t="s">
        <v>485</v>
      </c>
      <c r="AN49" s="1102" t="s">
        <v>518</v>
      </c>
      <c r="AO49" s="1103"/>
      <c r="AP49" s="1103"/>
      <c r="AQ49" s="1103"/>
      <c r="AR49" s="1104"/>
    </row>
    <row r="50" spans="1:44" ht="13" x14ac:dyDescent="0.2">
      <c r="A50" s="247"/>
      <c r="AK50" s="305"/>
      <c r="AL50" s="306"/>
      <c r="AM50" s="1101"/>
      <c r="AN50" s="307" t="s">
        <v>519</v>
      </c>
      <c r="AO50" s="308" t="s">
        <v>520</v>
      </c>
      <c r="AP50" s="309" t="s">
        <v>521</v>
      </c>
      <c r="AQ50" s="310" t="s">
        <v>522</v>
      </c>
      <c r="AR50" s="311" t="s">
        <v>523</v>
      </c>
    </row>
    <row r="51" spans="1:44" ht="13" x14ac:dyDescent="0.2">
      <c r="A51" s="247"/>
      <c r="AK51" s="303" t="s">
        <v>524</v>
      </c>
      <c r="AL51" s="304"/>
      <c r="AM51" s="312">
        <v>1310253</v>
      </c>
      <c r="AN51" s="313">
        <v>82271</v>
      </c>
      <c r="AO51" s="314">
        <v>-9.1</v>
      </c>
      <c r="AP51" s="315">
        <v>125418</v>
      </c>
      <c r="AQ51" s="316">
        <v>10.6</v>
      </c>
      <c r="AR51" s="317">
        <v>-19.7</v>
      </c>
    </row>
    <row r="52" spans="1:44" ht="13" x14ac:dyDescent="0.2">
      <c r="A52" s="247"/>
      <c r="AK52" s="318"/>
      <c r="AL52" s="319" t="s">
        <v>525</v>
      </c>
      <c r="AM52" s="320">
        <v>508359</v>
      </c>
      <c r="AN52" s="321">
        <v>31920</v>
      </c>
      <c r="AO52" s="322">
        <v>-21.2</v>
      </c>
      <c r="AP52" s="323">
        <v>60445</v>
      </c>
      <c r="AQ52" s="324">
        <v>2.9</v>
      </c>
      <c r="AR52" s="325">
        <v>-24.1</v>
      </c>
    </row>
    <row r="53" spans="1:44" ht="13" x14ac:dyDescent="0.2">
      <c r="A53" s="247"/>
      <c r="AK53" s="303" t="s">
        <v>526</v>
      </c>
      <c r="AL53" s="304"/>
      <c r="AM53" s="312">
        <v>1390986</v>
      </c>
      <c r="AN53" s="313">
        <v>89023</v>
      </c>
      <c r="AO53" s="314">
        <v>8.1999999999999993</v>
      </c>
      <c r="AP53" s="315">
        <v>108384</v>
      </c>
      <c r="AQ53" s="316">
        <v>-13.6</v>
      </c>
      <c r="AR53" s="317">
        <v>21.8</v>
      </c>
    </row>
    <row r="54" spans="1:44" ht="13" x14ac:dyDescent="0.2">
      <c r="A54" s="247"/>
      <c r="AK54" s="318"/>
      <c r="AL54" s="319" t="s">
        <v>525</v>
      </c>
      <c r="AM54" s="320">
        <v>484597</v>
      </c>
      <c r="AN54" s="321">
        <v>31014</v>
      </c>
      <c r="AO54" s="322">
        <v>-2.8</v>
      </c>
      <c r="AP54" s="323">
        <v>51153</v>
      </c>
      <c r="AQ54" s="324">
        <v>-15.4</v>
      </c>
      <c r="AR54" s="325">
        <v>12.6</v>
      </c>
    </row>
    <row r="55" spans="1:44" ht="13" x14ac:dyDescent="0.2">
      <c r="A55" s="247"/>
      <c r="AK55" s="303" t="s">
        <v>527</v>
      </c>
      <c r="AL55" s="304"/>
      <c r="AM55" s="312">
        <v>1234544</v>
      </c>
      <c r="AN55" s="313">
        <v>80584</v>
      </c>
      <c r="AO55" s="314">
        <v>-9.5</v>
      </c>
      <c r="AP55" s="315">
        <v>80959</v>
      </c>
      <c r="AQ55" s="316">
        <v>-25.3</v>
      </c>
      <c r="AR55" s="317">
        <v>15.8</v>
      </c>
    </row>
    <row r="56" spans="1:44" ht="13" x14ac:dyDescent="0.2">
      <c r="A56" s="247"/>
      <c r="AK56" s="318"/>
      <c r="AL56" s="319" t="s">
        <v>525</v>
      </c>
      <c r="AM56" s="320">
        <v>848757</v>
      </c>
      <c r="AN56" s="321">
        <v>55402</v>
      </c>
      <c r="AO56" s="322">
        <v>78.599999999999994</v>
      </c>
      <c r="AP56" s="323">
        <v>43928</v>
      </c>
      <c r="AQ56" s="324">
        <v>-14.1</v>
      </c>
      <c r="AR56" s="325">
        <v>92.7</v>
      </c>
    </row>
    <row r="57" spans="1:44" ht="13" x14ac:dyDescent="0.2">
      <c r="A57" s="247"/>
      <c r="AK57" s="303" t="s">
        <v>528</v>
      </c>
      <c r="AL57" s="304"/>
      <c r="AM57" s="312">
        <v>1333960</v>
      </c>
      <c r="AN57" s="313">
        <v>88647</v>
      </c>
      <c r="AO57" s="314">
        <v>10</v>
      </c>
      <c r="AP57" s="315">
        <v>117242</v>
      </c>
      <c r="AQ57" s="316">
        <v>44.8</v>
      </c>
      <c r="AR57" s="317">
        <v>-34.799999999999997</v>
      </c>
    </row>
    <row r="58" spans="1:44" ht="13" x14ac:dyDescent="0.2">
      <c r="A58" s="247"/>
      <c r="AK58" s="318"/>
      <c r="AL58" s="319" t="s">
        <v>525</v>
      </c>
      <c r="AM58" s="320">
        <v>847528</v>
      </c>
      <c r="AN58" s="321">
        <v>56322</v>
      </c>
      <c r="AO58" s="322">
        <v>1.7</v>
      </c>
      <c r="AP58" s="323">
        <v>59234</v>
      </c>
      <c r="AQ58" s="324">
        <v>34.799999999999997</v>
      </c>
      <c r="AR58" s="325">
        <v>-33.1</v>
      </c>
    </row>
    <row r="59" spans="1:44" ht="13" x14ac:dyDescent="0.2">
      <c r="A59" s="247"/>
      <c r="AK59" s="303" t="s">
        <v>529</v>
      </c>
      <c r="AL59" s="304"/>
      <c r="AM59" s="312">
        <v>866508</v>
      </c>
      <c r="AN59" s="313">
        <v>58603</v>
      </c>
      <c r="AO59" s="314">
        <v>-33.9</v>
      </c>
      <c r="AP59" s="315">
        <v>113894</v>
      </c>
      <c r="AQ59" s="316">
        <v>-2.9</v>
      </c>
      <c r="AR59" s="317">
        <v>-31</v>
      </c>
    </row>
    <row r="60" spans="1:44" ht="13" x14ac:dyDescent="0.2">
      <c r="A60" s="247"/>
      <c r="AK60" s="318"/>
      <c r="AL60" s="319" t="s">
        <v>525</v>
      </c>
      <c r="AM60" s="320">
        <v>512671</v>
      </c>
      <c r="AN60" s="321">
        <v>34673</v>
      </c>
      <c r="AO60" s="322">
        <v>-38.4</v>
      </c>
      <c r="AP60" s="323">
        <v>65544</v>
      </c>
      <c r="AQ60" s="324">
        <v>10.7</v>
      </c>
      <c r="AR60" s="325">
        <v>-49.1</v>
      </c>
    </row>
    <row r="61" spans="1:44" ht="13" x14ac:dyDescent="0.2">
      <c r="A61" s="247"/>
      <c r="AK61" s="303" t="s">
        <v>530</v>
      </c>
      <c r="AL61" s="326"/>
      <c r="AM61" s="312">
        <v>1227250</v>
      </c>
      <c r="AN61" s="313">
        <v>79826</v>
      </c>
      <c r="AO61" s="314">
        <v>-6.9</v>
      </c>
      <c r="AP61" s="315">
        <v>109179</v>
      </c>
      <c r="AQ61" s="327">
        <v>2.7</v>
      </c>
      <c r="AR61" s="317">
        <v>-9.6</v>
      </c>
    </row>
    <row r="62" spans="1:44" ht="13" x14ac:dyDescent="0.2">
      <c r="A62" s="247"/>
      <c r="AK62" s="318"/>
      <c r="AL62" s="319" t="s">
        <v>525</v>
      </c>
      <c r="AM62" s="320">
        <v>640382</v>
      </c>
      <c r="AN62" s="321">
        <v>41866</v>
      </c>
      <c r="AO62" s="322">
        <v>3.6</v>
      </c>
      <c r="AP62" s="323">
        <v>56061</v>
      </c>
      <c r="AQ62" s="324">
        <v>3.8</v>
      </c>
      <c r="AR62" s="325">
        <v>-0.2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akL/Tw1H+ldemyPROBgKVYL6qXbx5XC9Oeqh4SB9N4nFMfkwx0lcgkKtqK+Go19Or9KUMagIBWs4a3qxS21bPA==" saltValue="pMW1roWcjlzP0a8lXFvU9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482</v>
      </c>
    </row>
    <row r="121" spans="125:125" ht="13.5" hidden="1" customHeight="1" x14ac:dyDescent="0.2">
      <c r="DU121" s="241"/>
    </row>
  </sheetData>
  <sheetProtection algorithmName="SHA-512" hashValue="Xr8eo4E/xLAT9i6Gi1NPmpf5FBkhIcro6ip5r0472glxSA7ZKc/J+cB9HRvwoGRcE6164zeOi6oDr3VHiQAmZw==" saltValue="nzGSNqUWcsrd1wargd1mW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482</v>
      </c>
    </row>
  </sheetData>
  <sheetProtection algorithmName="SHA-512" hashValue="NggFzr4MpPwsT/c7jkYtL/U6qspeAawsOl4JeOeQrxE3FeCDkohZa8zzHxXKSDnIZeeZLk5ZYWmr7JNKCdQONw==" saltValue="5rfiDKiArddM4DoZmkO9L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532</v>
      </c>
      <c r="G46" s="8" t="s">
        <v>533</v>
      </c>
      <c r="H46" s="8" t="s">
        <v>534</v>
      </c>
      <c r="I46" s="8" t="s">
        <v>535</v>
      </c>
      <c r="J46" s="9" t="s">
        <v>536</v>
      </c>
    </row>
    <row r="47" spans="2:10" ht="57.75" customHeight="1" x14ac:dyDescent="0.2">
      <c r="B47" s="10"/>
      <c r="C47" s="1126" t="s">
        <v>3</v>
      </c>
      <c r="D47" s="1126"/>
      <c r="E47" s="1127"/>
      <c r="F47" s="11">
        <v>25.2</v>
      </c>
      <c r="G47" s="12">
        <v>24.41</v>
      </c>
      <c r="H47" s="12">
        <v>26.23</v>
      </c>
      <c r="I47" s="12">
        <v>26.64</v>
      </c>
      <c r="J47" s="13">
        <v>24.16</v>
      </c>
    </row>
    <row r="48" spans="2:10" ht="57.75" customHeight="1" x14ac:dyDescent="0.2">
      <c r="B48" s="14"/>
      <c r="C48" s="1128" t="s">
        <v>4</v>
      </c>
      <c r="D48" s="1128"/>
      <c r="E48" s="1129"/>
      <c r="F48" s="15">
        <v>5.47</v>
      </c>
      <c r="G48" s="16">
        <v>6.2</v>
      </c>
      <c r="H48" s="16">
        <v>7.13</v>
      </c>
      <c r="I48" s="16">
        <v>6.12</v>
      </c>
      <c r="J48" s="17">
        <v>3.98</v>
      </c>
    </row>
    <row r="49" spans="2:10" ht="57.75" customHeight="1" thickBot="1" x14ac:dyDescent="0.25">
      <c r="B49" s="18"/>
      <c r="C49" s="1130" t="s">
        <v>5</v>
      </c>
      <c r="D49" s="1130"/>
      <c r="E49" s="1131"/>
      <c r="F49" s="19" t="s">
        <v>537</v>
      </c>
      <c r="G49" s="20">
        <v>1</v>
      </c>
      <c r="H49" s="20">
        <v>1.63</v>
      </c>
      <c r="I49" s="20" t="s">
        <v>538</v>
      </c>
      <c r="J49" s="21" t="s">
        <v>539</v>
      </c>
    </row>
    <row r="50" spans="2:10" ht="13" x14ac:dyDescent="0.2"/>
  </sheetData>
  <sheetProtection algorithmName="SHA-512" hashValue="KY6S8sjO/qKkporAZB5GRpePIjzHtP6vJUSV8kXMeT67QPXsbBnki1f4Rfd7yCaosne9kIzEWxRoJG2+RWgO6Q==" saltValue="j4XQDGro6CePPByw2Eww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西尾 尚己</cp:lastModifiedBy>
  <cp:lastPrinted>2026-03-16T00:53:55Z</cp:lastPrinted>
  <dcterms:created xsi:type="dcterms:W3CDTF">2026-02-23T08:15:26Z</dcterms:created>
  <dcterms:modified xsi:type="dcterms:W3CDTF">2026-03-16T04:17:31Z</dcterms:modified>
  <cp:category/>
</cp:coreProperties>
</file>