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file\010総務\2026R08\03_財政\02_決算\03_財政分析\R08.03.16〆_財政状況資料集\02_町→県\"/>
    </mc:Choice>
  </mc:AlternateContent>
  <xr:revisionPtr revIDLastSave="0" documentId="13_ncr:1_{2733E1B2-E268-47C2-B4D7-10C09A0C0ACF}" xr6:coauthVersionLast="47" xr6:coauthVersionMax="47" xr10:uidLastSave="{00000000-0000-0000-0000-000000000000}"/>
  <bookViews>
    <workbookView xWindow="-120" yWindow="-120" windowWidth="29040" windowHeight="15720" tabRatio="82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U36" i="10"/>
  <c r="C36" i="10"/>
  <c r="BE35" i="10"/>
  <c r="CO34" i="10"/>
  <c r="CO35" i="10" s="1"/>
  <c r="CO36" i="10" s="1"/>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AM34" i="10"/>
  <c r="AM35" i="10" s="1"/>
  <c r="AM36" i="10" s="1"/>
  <c r="AM37" i="10" s="1"/>
</calcChain>
</file>

<file path=xl/sharedStrings.xml><?xml version="1.0" encoding="utf-8"?>
<sst xmlns="http://schemas.openxmlformats.org/spreadsheetml/2006/main" count="1107" uniqueCount="570">
  <si>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</si>
  <si>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</si>
  <si>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</si>
  <si>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</si>
  <si>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</si>
  <si>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</si>
  <si>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</si>
  <si>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</si>
  <si>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</si>
  <si>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</si>
  <si>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</si>
  <si>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</si>
  <si>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</si>
  <si>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</si>
  <si>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</si>
  <si>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</si>
  <si>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</si>
  <si>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</si>
  <si>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</si>
  <si>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</si>
  <si>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</si>
  <si>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</si>
  <si>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</si>
  <si>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</si>
  <si>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</si>
  <si>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</si>
  <si>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</si>
  <si>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</si>
  <si>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</si>
  <si>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</si>
  <si>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</si>
  <si>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</si>
  <si>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</si>
  <si>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</si>
  <si>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</si>
  <si>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</si>
  <si>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</si>
  <si>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</si>
  <si>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</si>
  <si>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</si>
  <si>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</si>
  <si>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</si>
  <si>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</si>
  <si>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</si>
  <si>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</si>
  <si>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</si>
  <si>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</si>
  <si>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</si>
  <si>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</si>
  <si>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</si>
  <si>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</si>
  <si>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</si>
  <si>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</si>
  <si>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</si>
  <si>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</si>
  <si>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</si>
  <si>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</si>
  <si>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</si>
  <si>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</si>
  <si>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</si>
  <si>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</si>
  <si>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</si>
  <si>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</si>
  <si>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</si>
  <si>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</si>
  <si>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</si>
  <si>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</si>
  <si>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</si>
  <si>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</si>
  <si>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</si>
  <si>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</si>
  <si>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</si>
  <si>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</si>
  <si>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</si>
  <si>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</si>
  <si>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</si>
  <si>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</si>
  <si>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</si>
  <si>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</si>
  <si>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</si>
  <si>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</si>
  <si>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</si>
  <si>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</si>
  <si>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</si>
  <si>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</si>
  <si>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</si>
  <si>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</si>
  <si>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</si>
  <si>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</si>
  <si>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</si>
  <si>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</si>
  <si>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</si>
  <si>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</si>
  <si>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</si>
  <si>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</si>
  <si>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</si>
  <si>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</si>
  <si>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</si>
  <si>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</si>
  <si>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</si>
  <si>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</si>
  <si>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</si>
  <si>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</si>
  <si>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</si>
  <si>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</si>
  <si>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</si>
  <si>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</si>
  <si>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</si>
  <si>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</si>
  <si>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</si>
  <si>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</si>
  <si>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</si>
  <si>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</si>
  <si>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</si>
  <si>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</si>
  <si>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</si>
  <si>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</si>
  <si>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</si>
  <si>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</si>
  <si>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</si>
  <si>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</si>
  <si>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</si>
  <si>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</si>
  <si>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</si>
  <si>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</si>
  <si>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</si>
  <si>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</si>
  <si>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</si>
  <si>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</si>
  <si>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</si>
  <si>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</si>
  <si>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</si>
  <si>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</si>
  <si>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</si>
  <si>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</si>
  <si>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</si>
  <si>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</si>
  <si>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</si>
  <si>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</si>
  <si>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</si>
  <si>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</si>
  <si>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</si>
  <si>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</si>
  <si>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</si>
  <si>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</si>
  <si>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</si>
  <si>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</si>
  <si>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</si>
  <si>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</si>
  <si>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</si>
  <si>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</si>
  <si>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</si>
  <si>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</si>
  <si>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</si>
  <si>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</si>
  <si>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</si>
  <si>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</si>
  <si>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</si>
  <si>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</si>
  <si>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</si>
  <si>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</si>
  <si>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</si>
  <si>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</si>
  <si>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</si>
  <si>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</si>
  <si>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</si>
  <si>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</si>
  <si>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</si>
  <si>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</si>
  <si>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</si>
  <si>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</si>
  <si>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</si>
  <si>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</si>
  <si>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</si>
  <si>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</si>
  <si>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</si>
  <si>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</si>
  <si>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</si>
  <si>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</si>
  <si>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</si>
  <si>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</si>
  <si>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</si>
  <si>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</si>
  <si>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</si>
  <si>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</si>
  <si>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</si>
  <si>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</si>
  <si>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</si>
  <si>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</si>
  <si>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</si>
  <si>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</si>
  <si>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</si>
  <si>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</si>
  <si>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</si>
  <si>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</si>
  <si>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</si>
  <si>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</si>
  <si>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</si>
  <si>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</si>
  <si>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</si>
  <si>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</si>
  <si>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</si>
  <si>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</si>
  <si>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</si>
  <si>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鳥取県南部町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</si>
  <si>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</si>
  <si>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</si>
  <si>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</si>
  <si>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</si>
  <si>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</si>
  <si>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</si>
  <si>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</si>
  <si>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</si>
  <si>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</si>
  <si>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</si>
  <si>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</si>
  <si>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</si>
  <si>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</si>
  <si>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</si>
  <si>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</si>
  <si>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</si>
  <si>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</si>
  <si>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</si>
  <si>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</si>
  <si>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</si>
  <si>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</si>
  <si>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</si>
  <si>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</si>
  <si>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</si>
  <si>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</si>
  <si>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</si>
  <si>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</si>
  <si>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</si>
  <si>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</si>
  <si>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</si>
  <si>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</si>
  <si>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</si>
  <si>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</si>
  <si>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</si>
  <si>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</si>
  <si>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</si>
  <si>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</si>
  <si>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</si>
  <si>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</si>
  <si>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</si>
  <si>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</si>
  <si>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</si>
  <si>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</si>
  <si>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</si>
  <si>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</si>
  <si>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</si>
  <si>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</si>
  <si>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</si>
  <si>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</si>
  <si>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</si>
  <si>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</si>
  <si>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</si>
  <si>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</si>
  <si>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</si>
  <si>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</si>
  <si>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</si>
  <si>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</si>
  <si>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</si>
  <si>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</si>
  <si>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</si>
  <si>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</si>
  <si>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</si>
  <si>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</si>
  <si>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</si>
  <si>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</si>
  <si>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</si>
  <si>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</si>
  <si>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</si>
  <si>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</si>
  <si>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</si>
  <si>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</si>
  <si>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</si>
  <si>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</si>
  <si>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</si>
  <si>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</si>
  <si>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</si>
  <si>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</si>
  <si>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</si>
  <si>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</si>
  <si>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</si>
  <si>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</si>
  <si>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</si>
  <si>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</si>
  <si>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</si>
  <si>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</si>
  <si>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</si>
  <si>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</si>
  <si>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</si>
  <si>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</si>
  <si>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</si>
  <si>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</si>
  <si>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</si>
  <si>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</si>
  <si>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</si>
  <si>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</si>
  <si>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</si>
  <si>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</si>
  <si>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</si>
  <si>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</si>
  <si>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</si>
  <si>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</si>
  <si>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</si>
  <si>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</si>
  <si>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</si>
  <si>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</si>
  <si>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</si>
  <si>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</si>
  <si>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</si>
  <si>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</si>
  <si>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</si>
  <si>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</si>
  <si>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</si>
  <si>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</si>
  <si>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</si>
  <si>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</si>
  <si>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</si>
  <si>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</si>
  <si>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</si>
  <si>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</si>
  <si>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</si>
  <si>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</si>
  <si>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</si>
  <si>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</si>
  <si>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</si>
  <si>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</si>
  <si>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</si>
  <si>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</si>
  <si>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</si>
  <si>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</si>
  <si>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</si>
  <si>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</si>
  <si>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</si>
  <si>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</si>
  <si>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</si>
  <si>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</si>
  <si>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</si>
  <si>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</si>
  <si>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</si>
  <si>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</si>
  <si>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</si>
  <si>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</si>
  <si>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</si>
  <si>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</si>
  <si>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</si>
  <si>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</si>
  <si>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</si>
  <si>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</si>
  <si>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</si>
  <si>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</si>
  <si>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</si>
  <si>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鳥取県南部町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</si>
  <si>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</si>
  <si>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</si>
  <si>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</si>
  <si>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</si>
  <si>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</si>
  <si>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</si>
  <si>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</si>
  <si>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</si>
  <si>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</si>
  <si>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</si>
  <si>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</si>
  <si>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</si>
  <si>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</si>
  <si>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</si>
  <si>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</si>
  <si>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</si>
  <si>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</si>
  <si>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</si>
  <si>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</si>
  <si>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</si>
  <si>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墓苑事業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</si>
  <si>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</si>
  <si>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</si>
  <si>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</si>
  <si>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</si>
  <si>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</si>
  <si>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</si>
  <si>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</si>
  <si>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</si>
  <si>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</si>
  <si>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</si>
  <si>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</si>
  <si>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</si>
  <si>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</si>
  <si>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</si>
  <si>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</si>
  <si>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病院事業会計</t>
    <phoneticPr fontId="5"/>
  </si>
  <si>
    <t>法適用企業</t>
    <phoneticPr fontId="5"/>
  </si>
  <si>
    <t>在宅生活支援事業会計</t>
    <phoneticPr fontId="5"/>
  </si>
  <si>
    <t>水道事業会計</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</si>
  <si>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</si>
  <si>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</si>
  <si>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</si>
  <si>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</si>
  <si>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</si>
  <si>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</si>
  <si>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</si>
  <si>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</si>
  <si>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</si>
  <si>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</si>
  <si>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</si>
  <si>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</si>
  <si>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</si>
  <si>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</si>
  <si>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</si>
  <si>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</si>
  <si>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</si>
  <si>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</si>
  <si>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</si>
  <si>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</si>
  <si>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</si>
  <si>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</si>
  <si>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</si>
  <si>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</si>
  <si>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</si>
  <si>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</si>
  <si>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</si>
  <si>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</si>
  <si>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</si>
  <si>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</si>
  <si>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</si>
  <si>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</si>
  <si>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</si>
  <si>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</si>
  <si>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</si>
  <si>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</si>
  <si>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</si>
  <si>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</si>
  <si>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</si>
  <si>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</si>
  <si>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</si>
  <si>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</si>
  <si>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</si>
  <si>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</si>
  <si>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</si>
  <si>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</si>
  <si>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</si>
  <si>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</si>
  <si>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</si>
  <si>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</si>
  <si>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</si>
  <si>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</si>
  <si>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</si>
  <si>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</si>
  <si>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</si>
  <si>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</si>
  <si>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</si>
  <si>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</si>
  <si>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</si>
  <si>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</si>
  <si>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</si>
  <si>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</si>
  <si>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</si>
  <si>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</si>
  <si>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</si>
  <si>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</si>
  <si>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</si>
  <si>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</si>
  <si>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</si>
  <si>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</si>
  <si>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</si>
  <si>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</si>
  <si>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</si>
  <si>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</si>
  <si>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</si>
  <si>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</si>
  <si>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</si>
  <si>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</si>
  <si>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</si>
  <si>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</si>
  <si>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</si>
  <si>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</si>
  <si>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</si>
  <si>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</si>
  <si>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</si>
  <si>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</si>
  <si>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</si>
  <si>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</si>
  <si>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</si>
  <si>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</si>
  <si>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</si>
  <si>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</si>
  <si>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</si>
  <si>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</si>
  <si>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</si>
  <si>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</si>
  <si>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</si>
  <si>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</si>
  <si>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</si>
  <si>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</si>
  <si>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</si>
  <si>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</si>
  <si>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</si>
  <si>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</si>
  <si>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</si>
  <si>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</si>
  <si>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</si>
  <si>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</si>
  <si>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</si>
  <si>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</si>
  <si>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</si>
  <si>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</si>
  <si>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</si>
  <si>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</si>
  <si>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</si>
  <si>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</si>
  <si>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</si>
  <si>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</si>
  <si>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</si>
  <si>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</si>
  <si>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</si>
  <si>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</si>
  <si>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</si>
  <si>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</si>
  <si>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</si>
  <si>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</si>
  <si>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</si>
  <si>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</si>
  <si>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</si>
  <si>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</si>
  <si>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</si>
  <si>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</si>
  <si>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</si>
  <si>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</si>
  <si>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</si>
  <si>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</si>
  <si>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</si>
  <si>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</si>
  <si>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</si>
  <si>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0.37</t>
  </si>
  <si>
    <t>▲ 0.89</t>
  </si>
  <si>
    <t>▲ 1.47</t>
  </si>
  <si>
    <t>▲ 0.30</t>
  </si>
  <si>
    <t>病院事業会計</t>
  </si>
  <si>
    <t>一般会計</t>
  </si>
  <si>
    <t>水道事業会計</t>
  </si>
  <si>
    <t>在宅生活支援事業会計</t>
  </si>
  <si>
    <t>下水道事業会計</t>
  </si>
  <si>
    <t>国民健康保険事業</t>
  </si>
  <si>
    <t>太陽光発電事業特別会計</t>
  </si>
  <si>
    <t>後期高齢者医療事業</t>
  </si>
  <si>
    <t>その他会計（赤字）</t>
  </si>
  <si>
    <t>その他会計（黒字）</t>
  </si>
  <si>
    <t>R02</t>
    <phoneticPr fontId="5"/>
  </si>
  <si>
    <t>R03</t>
    <phoneticPr fontId="5"/>
  </si>
  <si>
    <t>R04</t>
    <phoneticPr fontId="5"/>
  </si>
  <si>
    <t>R05</t>
    <phoneticPr fontId="5"/>
  </si>
  <si>
    <t>R06</t>
    <phoneticPr fontId="5"/>
  </si>
  <si>
    <t>鳥取県町村総合事務組合</t>
    <rPh sb="0" eb="3">
      <t>トットリケン</t>
    </rPh>
    <rPh sb="3" eb="5">
      <t>チョウソン</t>
    </rPh>
    <rPh sb="5" eb="7">
      <t>ソウゴウ</t>
    </rPh>
    <rPh sb="7" eb="9">
      <t>ジム</t>
    </rPh>
    <rPh sb="9" eb="11">
      <t>クミアイ</t>
    </rPh>
    <phoneticPr fontId="38"/>
  </si>
  <si>
    <t>南部町・伯耆町清掃施設管理組合</t>
    <rPh sb="0" eb="3">
      <t>ナンブチョウ</t>
    </rPh>
    <rPh sb="4" eb="6">
      <t>ホウキ</t>
    </rPh>
    <rPh sb="6" eb="7">
      <t>チョウ</t>
    </rPh>
    <rPh sb="7" eb="9">
      <t>セイソウ</t>
    </rPh>
    <rPh sb="9" eb="11">
      <t>シセツ</t>
    </rPh>
    <rPh sb="11" eb="13">
      <t>カンリ</t>
    </rPh>
    <rPh sb="13" eb="15">
      <t>クミアイ</t>
    </rPh>
    <phoneticPr fontId="38"/>
  </si>
  <si>
    <t>鳥取県西部広域行政管理組合</t>
    <rPh sb="0" eb="3">
      <t>トットリケン</t>
    </rPh>
    <rPh sb="3" eb="5">
      <t>セイブ</t>
    </rPh>
    <rPh sb="5" eb="7">
      <t>コウイキ</t>
    </rPh>
    <rPh sb="7" eb="9">
      <t>ギョウセイ</t>
    </rPh>
    <rPh sb="9" eb="11">
      <t>カンリ</t>
    </rPh>
    <rPh sb="11" eb="13">
      <t>クミアイ</t>
    </rPh>
    <phoneticPr fontId="38"/>
  </si>
  <si>
    <t>南部箕蚊屋広域連合</t>
    <rPh sb="0" eb="2">
      <t>ナンブ</t>
    </rPh>
    <rPh sb="2" eb="5">
      <t>ミノカヤ</t>
    </rPh>
    <rPh sb="5" eb="7">
      <t>コウイキ</t>
    </rPh>
    <rPh sb="7" eb="9">
      <t>レンゴウ</t>
    </rPh>
    <phoneticPr fontId="38"/>
  </si>
  <si>
    <t>鳥取県後期高齢者医療広域連合</t>
    <rPh sb="0" eb="3">
      <t>トットリケン</t>
    </rPh>
    <rPh sb="3" eb="5">
      <t>コウキ</t>
    </rPh>
    <rPh sb="5" eb="7">
      <t>コウレイ</t>
    </rPh>
    <rPh sb="7" eb="8">
      <t>シャ</t>
    </rPh>
    <rPh sb="8" eb="10">
      <t>イリョウ</t>
    </rPh>
    <rPh sb="10" eb="12">
      <t>コウイキ</t>
    </rPh>
    <rPh sb="12" eb="14">
      <t>レンゴウ</t>
    </rPh>
    <phoneticPr fontId="38"/>
  </si>
  <si>
    <t>一般会計</t>
    <rPh sb="0" eb="2">
      <t>イッパン</t>
    </rPh>
    <rPh sb="2" eb="4">
      <t>カイケイ</t>
    </rPh>
    <phoneticPr fontId="38"/>
  </si>
  <si>
    <t>介護保険事業特別会計</t>
    <rPh sb="0" eb="2">
      <t>カイゴ</t>
    </rPh>
    <rPh sb="2" eb="4">
      <t>ホケン</t>
    </rPh>
    <rPh sb="4" eb="6">
      <t>ジギョウ</t>
    </rPh>
    <rPh sb="6" eb="8">
      <t>トクベツ</t>
    </rPh>
    <rPh sb="8" eb="10">
      <t>カイケイ</t>
    </rPh>
    <phoneticPr fontId="38"/>
  </si>
  <si>
    <t>後期高齢者医療特別会計</t>
    <rPh sb="0" eb="2">
      <t>コウキ</t>
    </rPh>
    <rPh sb="2" eb="5">
      <t>コウレイシャ</t>
    </rPh>
    <rPh sb="5" eb="7">
      <t>イリョウ</t>
    </rPh>
    <rPh sb="7" eb="9">
      <t>トクベツ</t>
    </rPh>
    <rPh sb="9" eb="11">
      <t>カイケイ</t>
    </rPh>
    <phoneticPr fontId="38"/>
  </si>
  <si>
    <t>南部町農村振興公社</t>
    <rPh sb="0" eb="3">
      <t>ナンブチョウ</t>
    </rPh>
    <rPh sb="3" eb="5">
      <t>ノウソン</t>
    </rPh>
    <rPh sb="5" eb="7">
      <t>シンコウ</t>
    </rPh>
    <rPh sb="7" eb="9">
      <t>コウシャ</t>
    </rPh>
    <phoneticPr fontId="38"/>
  </si>
  <si>
    <t>株式会社　緑水園</t>
    <rPh sb="0" eb="2">
      <t>カブシキ</t>
    </rPh>
    <rPh sb="2" eb="4">
      <t>カイシャ</t>
    </rPh>
    <rPh sb="5" eb="6">
      <t>リョク</t>
    </rPh>
    <rPh sb="6" eb="7">
      <t>スイ</t>
    </rPh>
    <rPh sb="7" eb="8">
      <t>エン</t>
    </rPh>
    <phoneticPr fontId="38"/>
  </si>
  <si>
    <t>南部町土地開発公社</t>
    <rPh sb="0" eb="3">
      <t>ナンブチョウ</t>
    </rPh>
    <rPh sb="3" eb="5">
      <t>トチ</t>
    </rPh>
    <rPh sb="5" eb="7">
      <t>カイハツ</t>
    </rPh>
    <rPh sb="7" eb="9">
      <t>コウシャ</t>
    </rPh>
    <phoneticPr fontId="38"/>
  </si>
  <si>
    <t>地域振興基金</t>
  </si>
  <si>
    <t>さくら基金</t>
  </si>
  <si>
    <t>公共施設等整備基金</t>
  </si>
  <si>
    <t>一般廃棄物処理施設整備費積立基金</t>
  </si>
  <si>
    <t>森林整備基金</t>
    <rPh sb="0" eb="2">
      <t>シンリン</t>
    </rPh>
    <rPh sb="2" eb="4">
      <t>セイビ</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</si>
</sst>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1"/>
      <color theme="1"/>
      <name val="Yu Gothic"/>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678B-4201-A282-DD1C5461D6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187479</c:v>
                </c:pt>
                <c:pt idx="1">
                  <c:v>119622</c:v>
                </c:pt>
                <c:pt idx="2">
                  <c:v>62593</c:v>
                </c:pt>
                <c:pt idx="3">
                  <c:v>99570</c:v>
                </c:pt>
                <c:pt idx="4">
                  <c:v>75080</c:v>
                </c:pt>
              </c:numCache>
            </c:numRef>
          </c:val>
          <c:smooth val="0"/>
          <c:extLst>
            <c:ext xmlns:c16="http://schemas.microsoft.com/office/drawing/2014/chart" uri="{C3380CC4-5D6E-409C-BE32-E72D297353CC}">
              <c16:uniqueId val="{00000001-678B-4201-A282-DD1C5461D6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4.37</c:v>
                </c:pt>
                <c:pt idx="1">
                  <c:v>7.83</c:v>
                </c:pt>
                <c:pt idx="2">
                  <c:v>5.78</c:v>
                </c:pt>
                <c:pt idx="3">
                  <c:v>4.22</c:v>
                </c:pt>
                <c:pt idx="4">
                  <c:v>3.77</c:v>
                </c:pt>
              </c:numCache>
            </c:numRef>
          </c:val>
          <c:extLst>
            <c:ext xmlns:c16="http://schemas.microsoft.com/office/drawing/2014/chart" uri="{C3380CC4-5D6E-409C-BE32-E72D297353CC}">
              <c16:uniqueId val="{00000000-EA16-46F8-B288-B57AB03E2D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18.62</c:v>
                </c:pt>
                <c:pt idx="1">
                  <c:v>17.61</c:v>
                </c:pt>
                <c:pt idx="2">
                  <c:v>18.12</c:v>
                </c:pt>
                <c:pt idx="3">
                  <c:v>17.93</c:v>
                </c:pt>
                <c:pt idx="4">
                  <c:v>17.37</c:v>
                </c:pt>
              </c:numCache>
            </c:numRef>
          </c:val>
          <c:extLst>
            <c:ext xmlns:c16="http://schemas.microsoft.com/office/drawing/2014/chart" uri="{C3380CC4-5D6E-409C-BE32-E72D297353CC}">
              <c16:uniqueId val="{00000001-EA16-46F8-B288-B57AB03E2D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-0.37</c:v>
                </c:pt>
                <c:pt idx="1">
                  <c:v>3.7</c:v>
                </c:pt>
                <c:pt idx="2">
                  <c:v>-0.89</c:v>
                </c:pt>
                <c:pt idx="3">
                  <c:v>-1.47</c:v>
                </c:pt>
                <c:pt idx="4">
                  <c:v>-0.3</c:v>
                </c:pt>
              </c:numCache>
            </c:numRef>
          </c:val>
          <c:smooth val="0"/>
          <c:extLst>
            <c:ext xmlns:c16="http://schemas.microsoft.com/office/drawing/2014/chart" uri="{C3380CC4-5D6E-409C-BE32-E72D297353CC}">
              <c16:uniqueId val="{00000002-EA16-46F8-B288-B57AB03E2D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0.2</c:v>
                </c:pt>
                <c:pt idx="4">
                  <c:v>#N/A</c:v>
                </c:pt>
                <c:pt idx="5">
                  <c:v>0.05</c:v>
                </c:pt>
                <c:pt idx="6">
                  <c:v>#N/A</c:v>
                </c:pt>
                <c:pt idx="7">
                  <c:v>1.38</c:v>
                </c:pt>
                <c:pt idx="8">
                  <c:v>#N/A</c:v>
                </c:pt>
                <c:pt idx="9">
                  <c:v>0</c:v>
                </c:pt>
              </c:numCache>
            </c:numRef>
          </c:val>
          <c:extLst>
            <c:ext xmlns:c16="http://schemas.microsoft.com/office/drawing/2014/chart" uri="{C3380CC4-5D6E-409C-BE32-E72D297353CC}">
              <c16:uniqueId val="{00000000-FEB7-433D-977D-D279DE01A4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B7-433D-977D-D279DE01A43C}"/>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2-FEB7-433D-977D-D279DE01A43C}"/>
            </c:ext>
          </c:extLst>
        </c:ser>
        <c:ser>
          <c:idx val="3"/>
          <c:order val="3"/>
          <c:tx>
            <c:strRef>
              <c:f>データシート!$A$30</c:f>
              <c:strCache>
                <c:ptCount val="1"/>
                <c:pt idx="0">
                  <c:v>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0.08</c:v>
                </c:pt>
                <c:pt idx="4">
                  <c:v>#N/A</c:v>
                </c:pt>
                <c:pt idx="5">
                  <c:v>0.08</c:v>
                </c:pt>
                <c:pt idx="6">
                  <c:v>#N/A</c:v>
                </c:pt>
                <c:pt idx="7">
                  <c:v>0.06</c:v>
                </c:pt>
                <c:pt idx="8">
                  <c:v>#N/A</c:v>
                </c:pt>
                <c:pt idx="9">
                  <c:v>0.15</c:v>
                </c:pt>
              </c:numCache>
            </c:numRef>
          </c:val>
          <c:extLst>
            <c:ext xmlns:c16="http://schemas.microsoft.com/office/drawing/2014/chart" uri="{C3380CC4-5D6E-409C-BE32-E72D297353CC}">
              <c16:uniqueId val="{00000003-FEB7-433D-977D-D279DE01A43C}"/>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0.36</c:v>
                </c:pt>
                <c:pt idx="4">
                  <c:v>#N/A</c:v>
                </c:pt>
                <c:pt idx="5">
                  <c:v>0.56000000000000005</c:v>
                </c:pt>
                <c:pt idx="6">
                  <c:v>#N/A</c:v>
                </c:pt>
                <c:pt idx="7">
                  <c:v>0.46</c:v>
                </c:pt>
                <c:pt idx="8">
                  <c:v>#N/A</c:v>
                </c:pt>
                <c:pt idx="9">
                  <c:v>0.52</c:v>
                </c:pt>
              </c:numCache>
            </c:numRef>
          </c:val>
          <c:extLst>
            <c:ext xmlns:c16="http://schemas.microsoft.com/office/drawing/2014/chart" uri="{C3380CC4-5D6E-409C-BE32-E72D297353CC}">
              <c16:uniqueId val="{00000004-FEB7-433D-977D-D279DE01A43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5-FEB7-433D-977D-D279DE01A43C}"/>
            </c:ext>
          </c:extLst>
        </c:ser>
        <c:ser>
          <c:idx val="6"/>
          <c:order val="6"/>
          <c:tx>
            <c:strRef>
              <c:f>データシート!$A$33</c:f>
              <c:strCache>
                <c:ptCount val="1"/>
                <c:pt idx="0">
                  <c:v>在宅生活支援事業会計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0.87</c:v>
                </c:pt>
                <c:pt idx="4">
                  <c:v>#N/A</c:v>
                </c:pt>
                <c:pt idx="5">
                  <c:v>1.22</c:v>
                </c:pt>
                <c:pt idx="6">
                  <c:v>#N/A</c:v>
                </c:pt>
                <c:pt idx="7">
                  <c:v>1.1299999999999999</c:v>
                </c:pt>
                <c:pt idx="8">
                  <c:v>#N/A</c:v>
                </c:pt>
                <c:pt idx="9">
                  <c:v>1.25</c:v>
                </c:pt>
              </c:numCache>
            </c:numRef>
          </c:val>
          <c:extLst>
            <c:ext xmlns:c16="http://schemas.microsoft.com/office/drawing/2014/chart" uri="{C3380CC4-5D6E-409C-BE32-E72D297353CC}">
              <c16:uniqueId val="{00000006-FEB7-433D-977D-D279DE01A43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1.31</c:v>
                </c:pt>
                <c:pt idx="4">
                  <c:v>#N/A</c:v>
                </c:pt>
                <c:pt idx="5">
                  <c:v>1.55</c:v>
                </c:pt>
                <c:pt idx="6">
                  <c:v>#N/A</c:v>
                </c:pt>
                <c:pt idx="7">
                  <c:v>1.72</c:v>
                </c:pt>
                <c:pt idx="8">
                  <c:v>#N/A</c:v>
                </c:pt>
                <c:pt idx="9">
                  <c:v>1.88</c:v>
                </c:pt>
              </c:numCache>
            </c:numRef>
          </c:val>
          <c:extLst>
            <c:ext xmlns:c16="http://schemas.microsoft.com/office/drawing/2014/chart" uri="{C3380CC4-5D6E-409C-BE32-E72D297353CC}">
              <c16:uniqueId val="{00000007-FEB7-433D-977D-D279DE01A4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4.21</c:v>
                </c:pt>
                <c:pt idx="2">
                  <c:v>#N/A</c:v>
                </c:pt>
                <c:pt idx="3">
                  <c:v>7.82</c:v>
                </c:pt>
                <c:pt idx="4">
                  <c:v>#N/A</c:v>
                </c:pt>
                <c:pt idx="5">
                  <c:v>5.77</c:v>
                </c:pt>
                <c:pt idx="6">
                  <c:v>#N/A</c:v>
                </c:pt>
                <c:pt idx="7">
                  <c:v>4.22</c:v>
                </c:pt>
                <c:pt idx="8">
                  <c:v>#N/A</c:v>
                </c:pt>
                <c:pt idx="9">
                  <c:v>3.76</c:v>
                </c:pt>
              </c:numCache>
            </c:numRef>
          </c:val>
          <c:extLst>
            <c:ext xmlns:c16="http://schemas.microsoft.com/office/drawing/2014/chart" uri="{C3380CC4-5D6E-409C-BE32-E72D297353CC}">
              <c16:uniqueId val="{00000008-FEB7-433D-977D-D279DE01A43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2.64</c:v>
                </c:pt>
                <c:pt idx="2">
                  <c:v>#N/A</c:v>
                </c:pt>
                <c:pt idx="3">
                  <c:v>3.07</c:v>
                </c:pt>
                <c:pt idx="4">
                  <c:v>#N/A</c:v>
                </c:pt>
                <c:pt idx="5">
                  <c:v>4.1399999999999997</c:v>
                </c:pt>
                <c:pt idx="6">
                  <c:v>#N/A</c:v>
                </c:pt>
                <c:pt idx="7">
                  <c:v>1.95</c:v>
                </c:pt>
                <c:pt idx="8">
                  <c:v>#N/A</c:v>
                </c:pt>
                <c:pt idx="9">
                  <c:v>6.93</c:v>
                </c:pt>
              </c:numCache>
            </c:numRef>
          </c:val>
          <c:extLst>
            <c:ext xmlns:c16="http://schemas.microsoft.com/office/drawing/2014/chart" uri="{C3380CC4-5D6E-409C-BE32-E72D297353CC}">
              <c16:uniqueId val="{00000009-FEB7-433D-977D-D279DE01A4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645</c:v>
                </c:pt>
                <c:pt idx="5">
                  <c:v>634</c:v>
                </c:pt>
                <c:pt idx="8">
                  <c:v>629</c:v>
                </c:pt>
                <c:pt idx="11">
                  <c:v>626</c:v>
                </c:pt>
                <c:pt idx="14">
                  <c:v>631</c:v>
                </c:pt>
              </c:numCache>
            </c:numRef>
          </c:val>
          <c:extLst>
            <c:ext xmlns:c16="http://schemas.microsoft.com/office/drawing/2014/chart" uri="{C3380CC4-5D6E-409C-BE32-E72D297353CC}">
              <c16:uniqueId val="{00000000-55DE-4CEC-B307-3D847B2F67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DE-4CEC-B307-3D847B2F67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DE-4CEC-B307-3D847B2F67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24</c:v>
                </c:pt>
                <c:pt idx="6">
                  <c:v>22</c:v>
                </c:pt>
                <c:pt idx="9">
                  <c:v>22</c:v>
                </c:pt>
                <c:pt idx="12">
                  <c:v>16</c:v>
                </c:pt>
              </c:numCache>
            </c:numRef>
          </c:val>
          <c:extLst>
            <c:ext xmlns:c16="http://schemas.microsoft.com/office/drawing/2014/chart" uri="{C3380CC4-5D6E-409C-BE32-E72D297353CC}">
              <c16:uniqueId val="{00000003-55DE-4CEC-B307-3D847B2F67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310</c:v>
                </c:pt>
                <c:pt idx="3">
                  <c:v>315</c:v>
                </c:pt>
                <c:pt idx="6">
                  <c:v>310</c:v>
                </c:pt>
                <c:pt idx="9">
                  <c:v>330</c:v>
                </c:pt>
                <c:pt idx="12">
                  <c:v>303</c:v>
                </c:pt>
              </c:numCache>
            </c:numRef>
          </c:val>
          <c:extLst>
            <c:ext xmlns:c16="http://schemas.microsoft.com/office/drawing/2014/chart" uri="{C3380CC4-5D6E-409C-BE32-E72D297353CC}">
              <c16:uniqueId val="{00000004-55DE-4CEC-B307-3D847B2F67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DE-4CEC-B307-3D847B2F67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DE-4CEC-B307-3D847B2F67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724</c:v>
                </c:pt>
                <c:pt idx="3">
                  <c:v>650</c:v>
                </c:pt>
                <c:pt idx="6">
                  <c:v>658</c:v>
                </c:pt>
                <c:pt idx="9">
                  <c:v>641</c:v>
                </c:pt>
                <c:pt idx="12">
                  <c:v>641</c:v>
                </c:pt>
              </c:numCache>
            </c:numRef>
          </c:val>
          <c:extLst>
            <c:ext xmlns:c16="http://schemas.microsoft.com/office/drawing/2014/chart" uri="{C3380CC4-5D6E-409C-BE32-E72D297353CC}">
              <c16:uniqueId val="{00000007-55DE-4CEC-B307-3D847B2F67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414</c:v>
                </c:pt>
                <c:pt idx="2">
                  <c:v>#N/A</c:v>
                </c:pt>
                <c:pt idx="3">
                  <c:v>#N/A</c:v>
                </c:pt>
                <c:pt idx="4">
                  <c:v>355</c:v>
                </c:pt>
                <c:pt idx="5">
                  <c:v>#N/A</c:v>
                </c:pt>
                <c:pt idx="6">
                  <c:v>#N/A</c:v>
                </c:pt>
                <c:pt idx="7">
                  <c:v>361</c:v>
                </c:pt>
                <c:pt idx="8">
                  <c:v>#N/A</c:v>
                </c:pt>
                <c:pt idx="9">
                  <c:v>#N/A</c:v>
                </c:pt>
                <c:pt idx="10">
                  <c:v>367</c:v>
                </c:pt>
                <c:pt idx="11">
                  <c:v>#N/A</c:v>
                </c:pt>
                <c:pt idx="12">
                  <c:v>#N/A</c:v>
                </c:pt>
                <c:pt idx="13">
                  <c:v>329</c:v>
                </c:pt>
                <c:pt idx="14">
                  <c:v>#N/A</c:v>
                </c:pt>
              </c:numCache>
            </c:numRef>
          </c:val>
          <c:smooth val="0"/>
          <c:extLst>
            <c:ext xmlns:c16="http://schemas.microsoft.com/office/drawing/2014/chart" uri="{C3380CC4-5D6E-409C-BE32-E72D297353CC}">
              <c16:uniqueId val="{00000008-55DE-4CEC-B307-3D847B2F67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6959</c:v>
                </c:pt>
                <c:pt idx="5">
                  <c:v>6747</c:v>
                </c:pt>
                <c:pt idx="8">
                  <c:v>6406</c:v>
                </c:pt>
                <c:pt idx="11">
                  <c:v>6249</c:v>
                </c:pt>
                <c:pt idx="14">
                  <c:v>6084</c:v>
                </c:pt>
              </c:numCache>
            </c:numRef>
          </c:val>
          <c:extLst>
            <c:ext xmlns:c16="http://schemas.microsoft.com/office/drawing/2014/chart" uri="{C3380CC4-5D6E-409C-BE32-E72D297353CC}">
              <c16:uniqueId val="{00000000-5222-4D4B-A3C6-5DF6193FDE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c:v>
                </c:pt>
                <c:pt idx="5">
                  <c:v>18</c:v>
                </c:pt>
                <c:pt idx="8">
                  <c:v>19</c:v>
                </c:pt>
                <c:pt idx="11">
                  <c:v>19</c:v>
                </c:pt>
                <c:pt idx="14">
                  <c:v>16</c:v>
                </c:pt>
              </c:numCache>
            </c:numRef>
          </c:val>
          <c:extLst>
            <c:ext xmlns:c16="http://schemas.microsoft.com/office/drawing/2014/chart" uri="{C3380CC4-5D6E-409C-BE32-E72D297353CC}">
              <c16:uniqueId val="{00000001-5222-4D4B-A3C6-5DF6193FDE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2097</c:v>
                </c:pt>
                <c:pt idx="5">
                  <c:v>2324</c:v>
                </c:pt>
                <c:pt idx="8">
                  <c:v>2352</c:v>
                </c:pt>
                <c:pt idx="11">
                  <c:v>2117</c:v>
                </c:pt>
                <c:pt idx="14">
                  <c:v>1961</c:v>
                </c:pt>
              </c:numCache>
            </c:numRef>
          </c:val>
          <c:extLst>
            <c:ext xmlns:c16="http://schemas.microsoft.com/office/drawing/2014/chart" uri="{C3380CC4-5D6E-409C-BE32-E72D297353CC}">
              <c16:uniqueId val="{00000002-5222-4D4B-A3C6-5DF6193FDE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22-4D4B-A3C6-5DF6193FDE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22-4D4B-A3C6-5DF6193FDE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22-4D4B-A3C6-5DF6193FDE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256</c:v>
                </c:pt>
                <c:pt idx="3">
                  <c:v>272</c:v>
                </c:pt>
                <c:pt idx="6">
                  <c:v>288</c:v>
                </c:pt>
                <c:pt idx="9">
                  <c:v>343</c:v>
                </c:pt>
                <c:pt idx="12">
                  <c:v>384</c:v>
                </c:pt>
              </c:numCache>
            </c:numRef>
          </c:val>
          <c:extLst>
            <c:ext xmlns:c16="http://schemas.microsoft.com/office/drawing/2014/chart" uri="{C3380CC4-5D6E-409C-BE32-E72D297353CC}">
              <c16:uniqueId val="{00000006-5222-4D4B-A3C6-5DF6193FDE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87</c:v>
                </c:pt>
                <c:pt idx="3">
                  <c:v>65</c:v>
                </c:pt>
                <c:pt idx="6">
                  <c:v>57</c:v>
                </c:pt>
                <c:pt idx="9">
                  <c:v>55</c:v>
                </c:pt>
                <c:pt idx="12">
                  <c:v>48</c:v>
                </c:pt>
              </c:numCache>
            </c:numRef>
          </c:val>
          <c:extLst>
            <c:ext xmlns:c16="http://schemas.microsoft.com/office/drawing/2014/chart" uri="{C3380CC4-5D6E-409C-BE32-E72D297353CC}">
              <c16:uniqueId val="{00000007-5222-4D4B-A3C6-5DF6193FDE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3037</c:v>
                </c:pt>
                <c:pt idx="3">
                  <c:v>2884</c:v>
                </c:pt>
                <c:pt idx="6">
                  <c:v>2722</c:v>
                </c:pt>
                <c:pt idx="9">
                  <c:v>2568</c:v>
                </c:pt>
                <c:pt idx="12">
                  <c:v>2334</c:v>
                </c:pt>
              </c:numCache>
            </c:numRef>
          </c:val>
          <c:extLst>
            <c:ext xmlns:c16="http://schemas.microsoft.com/office/drawing/2014/chart" uri="{C3380CC4-5D6E-409C-BE32-E72D297353CC}">
              <c16:uniqueId val="{00000008-5222-4D4B-A3C6-5DF6193FDE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222-4D4B-A3C6-5DF6193FDE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6448</c:v>
                </c:pt>
                <c:pt idx="3">
                  <c:v>6354</c:v>
                </c:pt>
                <c:pt idx="6">
                  <c:v>5955</c:v>
                </c:pt>
                <c:pt idx="9">
                  <c:v>5905</c:v>
                </c:pt>
                <c:pt idx="12">
                  <c:v>5637</c:v>
                </c:pt>
              </c:numCache>
            </c:numRef>
          </c:val>
          <c:extLst>
            <c:ext xmlns:c16="http://schemas.microsoft.com/office/drawing/2014/chart" uri="{C3380CC4-5D6E-409C-BE32-E72D297353CC}">
              <c16:uniqueId val="{0000000A-5222-4D4B-A3C6-5DF6193FDE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752</c:v>
                </c:pt>
                <c:pt idx="2">
                  <c:v>#N/A</c:v>
                </c:pt>
                <c:pt idx="3">
                  <c:v>#N/A</c:v>
                </c:pt>
                <c:pt idx="4">
                  <c:v>485</c:v>
                </c:pt>
                <c:pt idx="5">
                  <c:v>#N/A</c:v>
                </c:pt>
                <c:pt idx="6">
                  <c:v>#N/A</c:v>
                </c:pt>
                <c:pt idx="7">
                  <c:v>245</c:v>
                </c:pt>
                <c:pt idx="8">
                  <c:v>#N/A</c:v>
                </c:pt>
                <c:pt idx="9">
                  <c:v>#N/A</c:v>
                </c:pt>
                <c:pt idx="10">
                  <c:v>487</c:v>
                </c:pt>
                <c:pt idx="11">
                  <c:v>#N/A</c:v>
                </c:pt>
                <c:pt idx="12">
                  <c:v>#N/A</c:v>
                </c:pt>
                <c:pt idx="13">
                  <c:v>341</c:v>
                </c:pt>
                <c:pt idx="14">
                  <c:v>#N/A</c:v>
                </c:pt>
              </c:numCache>
            </c:numRef>
          </c:val>
          <c:smooth val="0"/>
          <c:extLst>
            <c:ext xmlns:c16="http://schemas.microsoft.com/office/drawing/2014/chart" uri="{C3380CC4-5D6E-409C-BE32-E72D297353CC}">
              <c16:uniqueId val="{0000000B-5222-4D4B-A3C6-5DF6193FDE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823</c:v>
                </c:pt>
                <c:pt idx="1">
                  <c:v>824</c:v>
                </c:pt>
                <c:pt idx="2">
                  <c:v>825</c:v>
                </c:pt>
              </c:numCache>
            </c:numRef>
          </c:val>
          <c:extLst>
            <c:ext xmlns:c16="http://schemas.microsoft.com/office/drawing/2014/chart" uri="{C3380CC4-5D6E-409C-BE32-E72D297353CC}">
              <c16:uniqueId val="{00000000-7150-4D25-8350-96592339C6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1017</c:v>
                </c:pt>
                <c:pt idx="1">
                  <c:v>868</c:v>
                </c:pt>
                <c:pt idx="2">
                  <c:v>669</c:v>
                </c:pt>
              </c:numCache>
            </c:numRef>
          </c:val>
          <c:extLst>
            <c:ext xmlns:c16="http://schemas.microsoft.com/office/drawing/2014/chart" uri="{C3380CC4-5D6E-409C-BE32-E72D297353CC}">
              <c16:uniqueId val="{00000001-7150-4D25-8350-96592339C6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1480</c:v>
                </c:pt>
                <c:pt idx="1">
                  <c:v>1417</c:v>
                </c:pt>
                <c:pt idx="2">
                  <c:v>1497</c:v>
                </c:pt>
              </c:numCache>
            </c:numRef>
          </c:val>
          <c:extLst>
            <c:ext xmlns:c16="http://schemas.microsoft.com/office/drawing/2014/chart" uri="{C3380CC4-5D6E-409C-BE32-E72D297353CC}">
              <c16:uniqueId val="{00000002-7150-4D25-8350-96592339C6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effectLst/>
              <a:latin typeface="+mn-lt"/>
              <a:ea typeface="+mn-ea"/>
              <a:cs typeface="+mn-cs"/>
            </a:rPr>
            <a:t>　一般会計等の元利償還金は、新規発行額を償還額の範囲内に抑える抑制方針により、令和</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年度においても前年度と同水準を維持し、長期的には減少傾向にある。これは、過去の小学校大規模改修や防災行政無線整備等の償還が進展したことによるものである。また、公営企業債の元利償還金に対する繰入金や、一部事務組合への負担金も減少しており、分子となる元利償還金等の総額は抑制されている。算入公債費等についても、過去の起債に係る償還終了に伴い、普通交付税で措置される額が年次的に減少している。本指標は総じて改善傾向にあるが、今後は老朽化した公共施設の更新や町立病院の維持に伴う財政負担が見込まれる。引き続き公営企業の経営改善を図るとともに、中長期的な償還計画に基づいた計画的な起債管理を行い、財政の健全性維持に努める必要がある。</a:t>
          </a:r>
          <a:endParaRPr lang="ja-JP" altLang="ja-JP" sz="12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solidFill>
                <a:sysClr val="windowText" lastClr="000000"/>
              </a:solidFill>
              <a:effectLst/>
              <a:latin typeface="+mn-lt"/>
              <a:ea typeface="+mn-ea"/>
              <a:cs typeface="+mn-cs"/>
            </a:rPr>
            <a:t>　一般会計等の地方債現在高は、合併以降の起債抑制方針を堅持していることにより、令和</a:t>
          </a:r>
          <a:r>
            <a:rPr lang="en-US" altLang="ja-JP" sz="1100">
              <a:solidFill>
                <a:sysClr val="windowText" lastClr="000000"/>
              </a:solidFill>
              <a:effectLst/>
              <a:latin typeface="+mn-lt"/>
              <a:ea typeface="+mn-ea"/>
              <a:cs typeface="+mn-cs"/>
            </a:rPr>
            <a:t>6</a:t>
          </a:r>
          <a:r>
            <a:rPr lang="ja-JP" altLang="en-US" sz="1100">
              <a:solidFill>
                <a:sysClr val="windowText" lastClr="000000"/>
              </a:solidFill>
              <a:effectLst/>
              <a:latin typeface="+mn-lt"/>
              <a:ea typeface="+mn-ea"/>
              <a:cs typeface="+mn-cs"/>
            </a:rPr>
            <a:t>年度においても前年度から約</a:t>
          </a:r>
          <a:r>
            <a:rPr lang="en-US" altLang="ja-JP" sz="1100">
              <a:solidFill>
                <a:sysClr val="windowText" lastClr="000000"/>
              </a:solidFill>
              <a:effectLst/>
              <a:latin typeface="+mn-lt"/>
              <a:ea typeface="+mn-ea"/>
              <a:cs typeface="+mn-cs"/>
            </a:rPr>
            <a:t>2</a:t>
          </a:r>
          <a:r>
            <a:rPr lang="ja-JP" altLang="en-US"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6,800</a:t>
          </a:r>
          <a:r>
            <a:rPr lang="ja-JP" altLang="en-US" sz="1100">
              <a:solidFill>
                <a:sysClr val="windowText" lastClr="000000"/>
              </a:solidFill>
              <a:effectLst/>
              <a:latin typeface="+mn-lt"/>
              <a:ea typeface="+mn-ea"/>
              <a:cs typeface="+mn-cs"/>
            </a:rPr>
            <a:t>万円減少するなど、年次的に着実な縮小が図られている。公営企業債等繰入見込額についても、過去の大型投資に係る償還が進んだことで減少しており、将来負担額全体の抑制に大きく寄与している。</a:t>
          </a:r>
        </a:p>
        <a:p>
          <a:pPr eaLnBrk="1" fontAlgn="auto" latinLnBrk="0" hangingPunct="1"/>
          <a:r>
            <a:rPr lang="ja-JP" altLang="en-US" sz="1100">
              <a:solidFill>
                <a:sysClr val="windowText" lastClr="000000"/>
              </a:solidFill>
              <a:effectLst/>
              <a:latin typeface="+mn-lt"/>
              <a:ea typeface="+mn-ea"/>
              <a:cs typeface="+mn-cs"/>
            </a:rPr>
            <a:t>　一方、充当可能財源については、地方債現在高の減少に連動して算入見込額の減少とともに、恒常的な減債基金の取崩しにより、充当可能基金が減少している。</a:t>
          </a:r>
        </a:p>
        <a:p>
          <a:pPr eaLnBrk="1" fontAlgn="auto" latinLnBrk="0" hangingPunct="1"/>
          <a:r>
            <a:rPr lang="ja-JP" altLang="en-US" sz="1100">
              <a:solidFill>
                <a:sysClr val="windowText" lastClr="000000"/>
              </a:solidFill>
              <a:effectLst/>
              <a:latin typeface="+mn-lt"/>
              <a:ea typeface="+mn-ea"/>
              <a:cs typeface="+mn-cs"/>
            </a:rPr>
            <a:t>　今後は、老朽化した公共施設の更新や町立病院の維持管理に伴う新たな財政需要が想定される。引き続き将来負担の増大を抑制するため、中長期的な視点に立った計画的な債務管理と、公営企業の経営健全化を並行して推進し、財政の弾力性維持に努める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鳥取県南部町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（増減理由）</a:t>
          </a:r>
        </a:p>
        <a:p>
          <a:r>
            <a:rPr kumimoji="1" lang="ja-JP" altLang="en-US" sz="1100">
              <a:solidFill>
                <a:sysClr val="windowText" lastClr="000000"/>
              </a:solidFill>
              <a:effectLst/>
              <a:latin typeface="+mn-lt"/>
              <a:ea typeface="+mn-ea"/>
              <a:cs typeface="+mn-cs"/>
            </a:rPr>
            <a:t>　積立てについては、財源の不均衡を調整するための財政調整基金は利子積立のみとなったが、その他特定目的基金において、ふるさと納税による寄附金を原資とする「さくら基金」や、公共施設整備基金、一般廃棄物処理施設整備費積立基金などで計画的な予算積立てを実施した。</a:t>
          </a:r>
        </a:p>
        <a:p>
          <a:r>
            <a:rPr kumimoji="1" lang="ja-JP" altLang="en-US" sz="1100">
              <a:solidFill>
                <a:sysClr val="windowText" lastClr="000000"/>
              </a:solidFill>
              <a:effectLst/>
              <a:latin typeface="+mn-lt"/>
              <a:ea typeface="+mn-ea"/>
              <a:cs typeface="+mn-cs"/>
            </a:rPr>
            <a:t>　取崩しについては、減債基金において決算見込みによる取り崩しを行ったほか、公共施設整備基金や新型コロナウイルス感染症対策資金利子補助基金等をそれぞれの目的に応じた事業へ充当した。</a:t>
          </a:r>
        </a:p>
        <a:p>
          <a:r>
            <a:rPr kumimoji="1" lang="ja-JP" altLang="en-US"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年度は、特定目的基金の積立額が全体の取崩額を上回ったことにより、基金総額は前年度と比較して増加に転じている。</a:t>
          </a:r>
        </a:p>
        <a:p>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（今後の方針）</a:t>
          </a:r>
        </a:p>
        <a:p>
          <a:r>
            <a:rPr kumimoji="1" lang="ja-JP" altLang="en-US" sz="1100">
              <a:solidFill>
                <a:sysClr val="windowText" lastClr="000000"/>
              </a:solidFill>
              <a:effectLst/>
              <a:latin typeface="+mn-lt"/>
              <a:ea typeface="+mn-ea"/>
              <a:cs typeface="+mn-cs"/>
            </a:rPr>
            <a:t>　安定的な財政運営のためには一定規模の基金残高の確保は重要なものと考えており、本町の標準財政規模を計画値（目標額）として基金の積立てを年次的に実行したい。</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（増減理由）</a:t>
          </a:r>
        </a:p>
        <a:p>
          <a:r>
            <a:rPr kumimoji="1" lang="ja-JP" altLang="en-US" sz="1100">
              <a:solidFill>
                <a:sysClr val="windowText" lastClr="000000"/>
              </a:solidFill>
              <a:effectLst/>
              <a:latin typeface="+mn-lt"/>
              <a:ea typeface="+mn-ea"/>
              <a:cs typeface="+mn-cs"/>
            </a:rPr>
            <a:t>　さくら基金において、ふるさと納税寄附金の受け入れに伴う積立てが順調に進んだほか、公共施設整備基金等でも計画的な積み立てを実施した。取崩しについては、公共施設整備基金をＣＡＴＶ施設や庁舎等の管理、図書館資料整備等に充当し、さくら基金も寄附者の意向に沿った各種事業に活用した。また、一般廃棄物処理施設整備費積立基金についても広域事務の施設整備財源として活用するなど、各目的に応じた運用を行った結果、残高は増加した。</a:t>
          </a:r>
        </a:p>
        <a:p>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（今後の方針）</a:t>
          </a:r>
        </a:p>
        <a:p>
          <a:r>
            <a:rPr kumimoji="1" lang="ja-JP" altLang="en-US" sz="1100">
              <a:solidFill>
                <a:sysClr val="windowText" lastClr="000000"/>
              </a:solidFill>
              <a:effectLst/>
              <a:latin typeface="+mn-lt"/>
              <a:ea typeface="+mn-ea"/>
              <a:cs typeface="+mn-cs"/>
            </a:rPr>
            <a:t>　今後も使途に応じた事業へは積極的に活用していく方針としているが、公共施設整備基金については、施設の老朽対策に対する対応として当該基金が重要な財源であるため、基金の積み増しを実施したいと考えてい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（増減理由）</a:t>
          </a:r>
        </a:p>
        <a:p>
          <a:r>
            <a:rPr kumimoji="1" lang="ja-JP" altLang="en-US"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決算においては、年度間の財源不足を補うための大規模な取崩しは行われなかった。一方で、積立てについても一般会計決算剰余金の処分等による大幅な積み増しは行わず、基金の運用による利子積立のみとなっている。この結果、残高は前年度からほぼ横ばいで推移しており、不測の事態や将来の財政需要に対応するための備えを一定水準維持している。</a:t>
          </a:r>
        </a:p>
        <a:p>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（今後の方針）</a:t>
          </a:r>
        </a:p>
        <a:p>
          <a:r>
            <a:rPr kumimoji="1" lang="ja-JP" altLang="en-US" sz="1100">
              <a:solidFill>
                <a:sysClr val="windowText" lastClr="000000"/>
              </a:solidFill>
              <a:effectLst/>
              <a:latin typeface="+mn-lt"/>
              <a:ea typeface="+mn-ea"/>
              <a:cs typeface="+mn-cs"/>
            </a:rPr>
            <a:t>　標準財政規模の</a:t>
          </a: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を維持するよう、減債基金積立残高とのバランスを見て、積立て及び取崩しを行っていく方針である。</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（増減理由）</a:t>
          </a:r>
        </a:p>
        <a:p>
          <a:r>
            <a:rPr kumimoji="1" lang="ja-JP" altLang="en-US" sz="1100">
              <a:solidFill>
                <a:sysClr val="windowText" lastClr="000000"/>
              </a:solidFill>
              <a:effectLst/>
              <a:latin typeface="+mn-lt"/>
              <a:ea typeface="+mn-ea"/>
              <a:cs typeface="+mn-cs"/>
            </a:rPr>
            <a:t>　積立てについては、基金の運用に伴う利子積立のみとなった。取崩しについては、決算見込みにより取り崩しを実行した。</a:t>
          </a:r>
        </a:p>
        <a:p>
          <a:endParaRPr kumimoji="1" lang="ja-JP" altLang="en-US"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（今後の方針）</a:t>
          </a:r>
        </a:p>
        <a:p>
          <a:r>
            <a:rPr kumimoji="1" lang="ja-JP" altLang="en-US" sz="1100">
              <a:solidFill>
                <a:sysClr val="windowText" lastClr="000000"/>
              </a:solidFill>
              <a:effectLst/>
              <a:latin typeface="+mn-lt"/>
              <a:ea typeface="+mn-ea"/>
              <a:cs typeface="+mn-cs"/>
            </a:rPr>
            <a:t>　取崩しが恒常的になっていることから、財政調整基金残高とのバランスを見て、積立て及び取崩しを行っていく方針である。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10,099
10,000
114.03
8,375,664
8,156,192
179,049
4,746,785
5,636,817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　本町の令和</a:t>
          </a:r>
          <a:r>
            <a:rPr kumimoji="1" lang="en-US" altLang="ja-JP" sz="1100" baseline="0">
              <a:solidFill>
                <a:sysClr val="windowText" lastClr="000000"/>
              </a:solidFill>
              <a:effectLst/>
              <a:latin typeface="+mn-lt"/>
              <a:ea typeface="+mn-ea"/>
              <a:cs typeface="+mn-cs"/>
            </a:rPr>
            <a:t>6</a:t>
          </a:r>
          <a:r>
            <a:rPr kumimoji="1" lang="ja-JP" altLang="en-US" sz="1100" baseline="0">
              <a:solidFill>
                <a:sysClr val="windowText" lastClr="000000"/>
              </a:solidFill>
              <a:effectLst/>
              <a:latin typeface="+mn-lt"/>
              <a:ea typeface="+mn-ea"/>
              <a:cs typeface="+mn-cs"/>
            </a:rPr>
            <a:t>年度財政力指数は</a:t>
          </a:r>
          <a:r>
            <a:rPr kumimoji="1" lang="en-US" altLang="ja-JP" sz="1100" baseline="0">
              <a:solidFill>
                <a:sysClr val="windowText" lastClr="000000"/>
              </a:solidFill>
              <a:effectLst/>
              <a:latin typeface="+mn-lt"/>
              <a:ea typeface="+mn-ea"/>
              <a:cs typeface="+mn-cs"/>
            </a:rPr>
            <a:t>0.26</a:t>
          </a:r>
          <a:r>
            <a:rPr kumimoji="1" lang="ja-JP" altLang="en-US" sz="1100" baseline="0">
              <a:solidFill>
                <a:sysClr val="windowText" lastClr="000000"/>
              </a:solidFill>
              <a:effectLst/>
              <a:latin typeface="+mn-lt"/>
              <a:ea typeface="+mn-ea"/>
              <a:cs typeface="+mn-cs"/>
            </a:rPr>
            <a:t>となり、前年度から</a:t>
          </a:r>
          <a:r>
            <a:rPr kumimoji="1" lang="en-US" altLang="ja-JP" sz="1100" baseline="0">
              <a:solidFill>
                <a:sysClr val="windowText" lastClr="000000"/>
              </a:solidFill>
              <a:effectLst/>
              <a:latin typeface="+mn-lt"/>
              <a:ea typeface="+mn-ea"/>
              <a:cs typeface="+mn-cs"/>
            </a:rPr>
            <a:t>0.01</a:t>
          </a:r>
          <a:r>
            <a:rPr kumimoji="1" lang="ja-JP" altLang="en-US" sz="1100" baseline="0">
              <a:solidFill>
                <a:sysClr val="windowText" lastClr="000000"/>
              </a:solidFill>
              <a:effectLst/>
              <a:latin typeface="+mn-lt"/>
              <a:ea typeface="+mn-ea"/>
              <a:cs typeface="+mn-cs"/>
            </a:rPr>
            <a:t>ポイント改善した。しかし、類似団体平均や県平均を依然として大きく下回り、類似団体内順位は</a:t>
          </a:r>
          <a:r>
            <a:rPr kumimoji="1" lang="en-US" altLang="ja-JP" sz="1100" baseline="0">
              <a:solidFill>
                <a:sysClr val="windowText" lastClr="000000"/>
              </a:solidFill>
              <a:effectLst/>
              <a:latin typeface="+mn-lt"/>
              <a:ea typeface="+mn-ea"/>
              <a:cs typeface="+mn-cs"/>
            </a:rPr>
            <a:t>60/68</a:t>
          </a:r>
          <a:r>
            <a:rPr kumimoji="1" lang="ja-JP" altLang="en-US" sz="1100" baseline="0">
              <a:solidFill>
                <a:sysClr val="windowText" lastClr="000000"/>
              </a:solidFill>
              <a:effectLst/>
              <a:latin typeface="+mn-lt"/>
              <a:ea typeface="+mn-ea"/>
              <a:cs typeface="+mn-cs"/>
            </a:rPr>
            <a:t>位と厳しい状況にある。要因としては、全国平均を上回る高齢化率に伴う扶助費等の増加に加え、税収基盤の弱さが挙げられる。今後は「なんぶ創生総合戦略」に基づき、農業の担い手育成や移住定住施策を加速させ自主財源の確保に注力するとともに、持続可能な財政運営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94721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84667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本町の令和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年度経常収支比率は</a:t>
          </a:r>
          <a:r>
            <a:rPr kumimoji="1" lang="en-US" altLang="ja-JP" sz="1100">
              <a:solidFill>
                <a:sysClr val="windowText" lastClr="000000"/>
              </a:solidFill>
              <a:effectLst/>
              <a:latin typeface="+mn-lt"/>
              <a:ea typeface="+mn-ea"/>
              <a:cs typeface="+mn-cs"/>
            </a:rPr>
            <a:t>92.9</a:t>
          </a:r>
          <a:r>
            <a:rPr kumimoji="1" lang="ja-JP" altLang="en-US" sz="1100">
              <a:solidFill>
                <a:sysClr val="windowText" lastClr="000000"/>
              </a:solidFill>
              <a:effectLst/>
              <a:latin typeface="+mn-lt"/>
              <a:ea typeface="+mn-ea"/>
              <a:cs typeface="+mn-cs"/>
            </a:rPr>
            <a:t>％となり、前年度から</a:t>
          </a:r>
          <a:r>
            <a:rPr kumimoji="1" lang="en-US" altLang="ja-JP" sz="1100">
              <a:solidFill>
                <a:sysClr val="windowText" lastClr="000000"/>
              </a:solidFill>
              <a:effectLst/>
              <a:latin typeface="+mn-lt"/>
              <a:ea typeface="+mn-ea"/>
              <a:cs typeface="+mn-cs"/>
            </a:rPr>
            <a:t>4.2</a:t>
          </a:r>
          <a:r>
            <a:rPr kumimoji="1" lang="ja-JP" altLang="en-US" sz="1100">
              <a:solidFill>
                <a:sysClr val="windowText" lastClr="000000"/>
              </a:solidFill>
              <a:effectLst/>
              <a:latin typeface="+mn-lt"/>
              <a:ea typeface="+mn-ea"/>
              <a:cs typeface="+mn-cs"/>
            </a:rPr>
            <a:t>ポイント上昇した。類似団体平均を上回り、類似団体内順位は</a:t>
          </a:r>
          <a:r>
            <a:rPr kumimoji="1" lang="en-US" altLang="ja-JP" sz="1100">
              <a:solidFill>
                <a:sysClr val="windowText" lastClr="000000"/>
              </a:solidFill>
              <a:effectLst/>
              <a:latin typeface="+mn-lt"/>
              <a:ea typeface="+mn-ea"/>
              <a:cs typeface="+mn-cs"/>
            </a:rPr>
            <a:t>49/68</a:t>
          </a:r>
          <a:r>
            <a:rPr kumimoji="1" lang="ja-JP" altLang="en-US" sz="1100">
              <a:solidFill>
                <a:sysClr val="windowText" lastClr="000000"/>
              </a:solidFill>
              <a:effectLst/>
              <a:latin typeface="+mn-lt"/>
              <a:ea typeface="+mn-ea"/>
              <a:cs typeface="+mn-cs"/>
            </a:rPr>
            <a:t>位と、財政構造の硬直化が進んでいる。この要因は、歳入面で地方交付税等の経常一般財源が減少した一方で、歳出面において人事院勧告等に伴う人件費の増や、社会保障関連の扶助費が増加したことによる。今後、公共施設の老朽化に伴う維持補修費のさらなる増加が見込まれる中、事務事業のスクラップアンドビルドを徹底し、経常経費の抑制と自主財源の確保を図ることで、財政の弾力性回復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169545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4488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8679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448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65</xdr:row>
      <xdr:rowOff>8679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6847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95673</xdr:rowOff>
    </xdr:from>
    <xdr:to>
      <xdr:col>11</xdr:col>
      <xdr:colOff>31750</xdr:colOff>
      <xdr:row>65</xdr:row>
      <xdr:rowOff>137371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68473"/>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90822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3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61612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6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129329</xdr:rowOff>
    </xdr:from>
    <xdr:to>
      <xdr:col>15</xdr:col>
      <xdr:colOff>133350</xdr:colOff>
      <xdr:row>65</xdr:row>
      <xdr:rowOff>59479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44256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86571</xdr:rowOff>
    </xdr:from>
    <xdr:to>
      <xdr:col>7</xdr:col>
      <xdr:colOff>31750</xdr:colOff>
      <xdr:row>66</xdr:row>
      <xdr:rowOff>16721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1498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本町の人口</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人当たり決算額は、類似団体平均や全国・県平均を大きく上回り、類似団体内順位は</a:t>
          </a:r>
          <a:r>
            <a:rPr kumimoji="1" lang="en-US" altLang="ja-JP" sz="1100">
              <a:solidFill>
                <a:sysClr val="windowText" lastClr="000000"/>
              </a:solidFill>
              <a:effectLst/>
              <a:latin typeface="+mn-lt"/>
              <a:ea typeface="+mn-ea"/>
              <a:cs typeface="+mn-cs"/>
            </a:rPr>
            <a:t>49/68</a:t>
          </a:r>
          <a:r>
            <a:rPr kumimoji="1" lang="ja-JP" altLang="en-US" sz="1100">
              <a:solidFill>
                <a:sysClr val="windowText" lastClr="000000"/>
              </a:solidFill>
              <a:effectLst/>
              <a:latin typeface="+mn-lt"/>
              <a:ea typeface="+mn-ea"/>
              <a:cs typeface="+mn-cs"/>
            </a:rPr>
            <a:t>位と高位にある。前年度からさらに増加した要因は、主に人件費の増によるものである。令和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決算では、人事院勧告等に伴う給与改定や退職手当の増、会計年度任用職員の報酬増等により、人件費総額が前年比で増加したことが大きく影響している。一方で、物件費については事務事業の見直し等により抑制に努めているものの、物価高騰の影響もあり、</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人当たりの負担額は依然として高い水準にある。</a:t>
          </a:r>
        </a:p>
        <a:p>
          <a:r>
            <a:rPr kumimoji="1" lang="ja-JP" altLang="en-US" sz="1100">
              <a:solidFill>
                <a:sysClr val="windowText" lastClr="000000"/>
              </a:solidFill>
              <a:effectLst/>
              <a:latin typeface="+mn-lt"/>
              <a:ea typeface="+mn-ea"/>
              <a:cs typeface="+mn-cs"/>
            </a:rPr>
            <a:t>　今後も人口減少に伴う</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人当たり経費の上昇が懸念される中、</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の推進による業務効率化や組織機構の適正化を断行し、さらなるコスト削減と経常経費の抑制に注力する。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98151</xdr:rowOff>
    </xdr:from>
    <xdr:to>
      <xdr:col>23</xdr:col>
      <xdr:colOff>133350</xdr:colOff>
      <xdr:row>83</xdr:row>
      <xdr:rowOff>126836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8501"/>
          <a:ext cx="8382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72848</xdr:rowOff>
    </xdr:from>
    <xdr:to>
      <xdr:col>19</xdr:col>
      <xdr:colOff>133350</xdr:colOff>
      <xdr:row>83</xdr:row>
      <xdr:rowOff>98151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03198"/>
          <a:ext cx="889000" cy="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28029</xdr:rowOff>
    </xdr:from>
    <xdr:to>
      <xdr:col>15</xdr:col>
      <xdr:colOff>82550</xdr:colOff>
      <xdr:row>83</xdr:row>
      <xdr:rowOff>72848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58379"/>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28029</xdr:rowOff>
    </xdr:from>
    <xdr:to>
      <xdr:col>11</xdr:col>
      <xdr:colOff>31750</xdr:colOff>
      <xdr:row>83</xdr:row>
      <xdr:rowOff>44907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258379"/>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76036</xdr:rowOff>
    </xdr:from>
    <xdr:to>
      <xdr:col>23</xdr:col>
      <xdr:colOff>184150</xdr:colOff>
      <xdr:row>84</xdr:row>
      <xdr:rowOff>6186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48113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47351</xdr:rowOff>
    </xdr:from>
    <xdr:to>
      <xdr:col>19</xdr:col>
      <xdr:colOff>184150</xdr:colOff>
      <xdr:row>83</xdr:row>
      <xdr:rowOff>148951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133728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64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22048</xdr:rowOff>
    </xdr:from>
    <xdr:to>
      <xdr:col>15</xdr:col>
      <xdr:colOff>133350</xdr:colOff>
      <xdr:row>83</xdr:row>
      <xdr:rowOff>123648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5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108425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148679</xdr:rowOff>
    </xdr:from>
    <xdr:to>
      <xdr:col>11</xdr:col>
      <xdr:colOff>82550</xdr:colOff>
      <xdr:row>83</xdr:row>
      <xdr:rowOff>78829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63606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9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165557</xdr:rowOff>
    </xdr:from>
    <xdr:to>
      <xdr:col>7</xdr:col>
      <xdr:colOff>31750</xdr:colOff>
      <xdr:row>83</xdr:row>
      <xdr:rowOff>95707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80484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本町のラスパイレス指数は</a:t>
          </a:r>
          <a:r>
            <a:rPr kumimoji="1" lang="en-US" altLang="ja-JP" sz="1100">
              <a:solidFill>
                <a:schemeClr val="dk1"/>
              </a:solidFill>
              <a:effectLst/>
              <a:latin typeface="+mn-lt"/>
              <a:ea typeface="+mn-ea"/>
              <a:cs typeface="+mn-cs"/>
            </a:rPr>
            <a:t>90.6</a:t>
          </a:r>
          <a:r>
            <a:rPr kumimoji="1" lang="ja-JP" altLang="en-US" sz="1100">
              <a:solidFill>
                <a:schemeClr val="dk1"/>
              </a:solidFill>
              <a:effectLst/>
              <a:latin typeface="+mn-lt"/>
              <a:ea typeface="+mn-ea"/>
              <a:cs typeface="+mn-cs"/>
            </a:rPr>
            <a:t>となり、前年度から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ポイント上昇したものの、類似団体平均や全国・県平均を大幅に下回り、類似団体内順位は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位となっている。この水準で推移している主な要因は、職員の年齢構成及び管理職の数が影響しているものと考えられる。令和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年度の指数上昇については、国の人事院勧告に伴う給与改定等が要因と考えられるが、依然として類似団体の中で最も低い水準を継続している。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84666</xdr:rowOff>
    </xdr:from>
    <xdr:to>
      <xdr:col>81</xdr:col>
      <xdr:colOff>44450</xdr:colOff>
      <xdr:row>80</xdr:row>
      <xdr:rowOff>165100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8006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84666</xdr:rowOff>
    </xdr:from>
    <xdr:to>
      <xdr:col>77</xdr:col>
      <xdr:colOff>44450</xdr:colOff>
      <xdr:row>81</xdr:row>
      <xdr:rowOff>7055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8006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7055</xdr:rowOff>
    </xdr:from>
    <xdr:to>
      <xdr:col>72</xdr:col>
      <xdr:colOff>203200</xdr:colOff>
      <xdr:row>81</xdr:row>
      <xdr:rowOff>127705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8945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127705</xdr:rowOff>
    </xdr:from>
    <xdr:to>
      <xdr:col>68</xdr:col>
      <xdr:colOff>152400</xdr:colOff>
      <xdr:row>81</xdr:row>
      <xdr:rowOff>154516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151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33866</xdr:rowOff>
    </xdr:from>
    <xdr:to>
      <xdr:col>77</xdr:col>
      <xdr:colOff>95250</xdr:colOff>
      <xdr:row>80</xdr:row>
      <xdr:rowOff>135466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145643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51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127705</xdr:rowOff>
    </xdr:from>
    <xdr:to>
      <xdr:col>73</xdr:col>
      <xdr:colOff>44450</xdr:colOff>
      <xdr:row>81</xdr:row>
      <xdr:rowOff>57855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68032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76905</xdr:rowOff>
    </xdr:from>
    <xdr:to>
      <xdr:col>68</xdr:col>
      <xdr:colOff>203200</xdr:colOff>
      <xdr:row>82</xdr:row>
      <xdr:rowOff>7055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17232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本町の人口</a:t>
          </a:r>
          <a:r>
            <a:rPr kumimoji="1" lang="en-US" altLang="ja-JP" sz="1100">
              <a:solidFill>
                <a:sysClr val="windowText" lastClr="000000"/>
              </a:solidFill>
              <a:effectLst/>
              <a:latin typeface="+mn-lt"/>
              <a:ea typeface="+mn-ea"/>
              <a:cs typeface="+mn-cs"/>
            </a:rPr>
            <a:t>1,000</a:t>
          </a:r>
          <a:r>
            <a:rPr kumimoji="1" lang="ja-JP" altLang="en-US" sz="1100">
              <a:solidFill>
                <a:sysClr val="windowText" lastClr="000000"/>
              </a:solidFill>
              <a:effectLst/>
              <a:latin typeface="+mn-lt"/>
              <a:ea typeface="+mn-ea"/>
              <a:cs typeface="+mn-cs"/>
            </a:rPr>
            <a:t>人当たり職員数は</a:t>
          </a:r>
          <a:r>
            <a:rPr kumimoji="1" lang="en-US" altLang="ja-JP" sz="1100">
              <a:solidFill>
                <a:sysClr val="windowText" lastClr="000000"/>
              </a:solidFill>
              <a:effectLst/>
              <a:latin typeface="+mn-lt"/>
              <a:ea typeface="+mn-ea"/>
              <a:cs typeface="+mn-cs"/>
            </a:rPr>
            <a:t>11.68</a:t>
          </a:r>
          <a:r>
            <a:rPr kumimoji="1" lang="ja-JP" altLang="en-US" sz="1100">
              <a:solidFill>
                <a:sysClr val="windowText" lastClr="000000"/>
              </a:solidFill>
              <a:effectLst/>
              <a:latin typeface="+mn-lt"/>
              <a:ea typeface="+mn-ea"/>
              <a:cs typeface="+mn-cs"/>
            </a:rPr>
            <a:t>人となり、前年度から</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ポイント下がった。類似団体平均の</a:t>
          </a:r>
          <a:r>
            <a:rPr kumimoji="1" lang="en-US" altLang="ja-JP" sz="1100">
              <a:solidFill>
                <a:sysClr val="windowText" lastClr="000000"/>
              </a:solidFill>
              <a:effectLst/>
              <a:latin typeface="+mn-lt"/>
              <a:ea typeface="+mn-ea"/>
              <a:cs typeface="+mn-cs"/>
            </a:rPr>
            <a:t>11.10</a:t>
          </a:r>
          <a:r>
            <a:rPr kumimoji="1" lang="ja-JP" altLang="en-US" sz="1100">
              <a:solidFill>
                <a:sysClr val="windowText" lastClr="000000"/>
              </a:solidFill>
              <a:effectLst/>
              <a:latin typeface="+mn-lt"/>
              <a:ea typeface="+mn-ea"/>
              <a:cs typeface="+mn-cs"/>
            </a:rPr>
            <a:t>人を上回り、類似団体内順位は</a:t>
          </a:r>
          <a:r>
            <a:rPr kumimoji="1" lang="en-US" altLang="ja-JP" sz="1100">
              <a:solidFill>
                <a:sysClr val="windowText" lastClr="000000"/>
              </a:solidFill>
              <a:effectLst/>
              <a:latin typeface="+mn-lt"/>
              <a:ea typeface="+mn-ea"/>
              <a:cs typeface="+mn-cs"/>
            </a:rPr>
            <a:t>41/68</a:t>
          </a:r>
          <a:r>
            <a:rPr kumimoji="1" lang="ja-JP" altLang="en-US" sz="1100">
              <a:solidFill>
                <a:sysClr val="windowText" lastClr="000000"/>
              </a:solidFill>
              <a:effectLst/>
              <a:latin typeface="+mn-lt"/>
              <a:ea typeface="+mn-ea"/>
              <a:cs typeface="+mn-cs"/>
            </a:rPr>
            <a:t>位となっている。本指標が平均を上回る要因は、多様化する行政ニーズに対応するため、保育士をはじめとする専門職の配置が不可欠となっていること、および人口減少により分母が縮小していることが挙げられる。今後も町民サービスの質を維持しつつ、</a:t>
          </a:r>
          <a:r>
            <a:rPr kumimoji="1" lang="en-US" altLang="ja-JP" sz="1100">
              <a:solidFill>
                <a:sysClr val="windowText" lastClr="000000"/>
              </a:solidFill>
              <a:effectLst/>
              <a:latin typeface="+mn-lt"/>
              <a:ea typeface="+mn-ea"/>
              <a:cs typeface="+mn-cs"/>
            </a:rPr>
            <a:t>DX</a:t>
          </a:r>
          <a:r>
            <a:rPr kumimoji="1" lang="ja-JP" altLang="en-US" sz="1100">
              <a:solidFill>
                <a:sysClr val="windowText" lastClr="000000"/>
              </a:solidFill>
              <a:effectLst/>
              <a:latin typeface="+mn-lt"/>
              <a:ea typeface="+mn-ea"/>
              <a:cs typeface="+mn-cs"/>
            </a:rPr>
            <a:t>推進による業務効率化を図り、より効率的で適正な定員管理に努めることで、健全な財政基盤の強化を推進する。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4876</xdr:rowOff>
    </xdr:from>
    <xdr:to>
      <xdr:col>81</xdr:col>
      <xdr:colOff>44450</xdr:colOff>
      <xdr:row>62</xdr:row>
      <xdr:rowOff>9703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34776"/>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162814</xdr:rowOff>
    </xdr:from>
    <xdr:to>
      <xdr:col>77</xdr:col>
      <xdr:colOff>44450</xdr:colOff>
      <xdr:row>62</xdr:row>
      <xdr:rowOff>9703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21264"/>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145441</xdr:rowOff>
    </xdr:from>
    <xdr:to>
      <xdr:col>72</xdr:col>
      <xdr:colOff>203200</xdr:colOff>
      <xdr:row>61</xdr:row>
      <xdr:rowOff>162814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03891"/>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140615</xdr:rowOff>
    </xdr:from>
    <xdr:to>
      <xdr:col>68</xdr:col>
      <xdr:colOff>152400</xdr:colOff>
      <xdr:row>61</xdr:row>
      <xdr:rowOff>145441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990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125526</xdr:rowOff>
    </xdr:from>
    <xdr:to>
      <xdr:col>81</xdr:col>
      <xdr:colOff>95250</xdr:colOff>
      <xdr:row>62</xdr:row>
      <xdr:rowOff>55676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97603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130353</xdr:rowOff>
    </xdr:from>
    <xdr:to>
      <xdr:col>77</xdr:col>
      <xdr:colOff>95250</xdr:colOff>
      <xdr:row>62</xdr:row>
      <xdr:rowOff>60503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45280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112014</xdr:rowOff>
    </xdr:from>
    <xdr:to>
      <xdr:col>73</xdr:col>
      <xdr:colOff>44450</xdr:colOff>
      <xdr:row>62</xdr:row>
      <xdr:rowOff>42164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26941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94641</xdr:rowOff>
    </xdr:from>
    <xdr:to>
      <xdr:col>68</xdr:col>
      <xdr:colOff>203200</xdr:colOff>
      <xdr:row>62</xdr:row>
      <xdr:rowOff>24791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9568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89815</xdr:rowOff>
    </xdr:from>
    <xdr:to>
      <xdr:col>64</xdr:col>
      <xdr:colOff>152400</xdr:colOff>
      <xdr:row>62</xdr:row>
      <xdr:rowOff>19965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4742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3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ysClr val="windowText" lastClr="000000"/>
              </a:solidFill>
              <a:effectLst/>
              <a:latin typeface="+mn-lt"/>
              <a:ea typeface="+mn-ea"/>
              <a:cs typeface="+mn-cs"/>
            </a:rPr>
            <a:t>　本町の実質公債費比率は</a:t>
          </a:r>
          <a:r>
            <a:rPr kumimoji="1" lang="en-US" altLang="ja-JP" sz="1000">
              <a:solidFill>
                <a:sysClr val="windowText" lastClr="000000"/>
              </a:solidFill>
              <a:effectLst/>
              <a:latin typeface="+mn-lt"/>
              <a:ea typeface="+mn-ea"/>
              <a:cs typeface="+mn-cs"/>
            </a:rPr>
            <a:t>8.8</a:t>
          </a:r>
          <a:r>
            <a:rPr kumimoji="1" lang="ja-JP" altLang="en-US" sz="1000">
              <a:solidFill>
                <a:sysClr val="windowText" lastClr="000000"/>
              </a:solidFill>
              <a:effectLst/>
              <a:latin typeface="+mn-lt"/>
              <a:ea typeface="+mn-ea"/>
              <a:cs typeface="+mn-cs"/>
            </a:rPr>
            <a:t>％となり、前年度から</a:t>
          </a:r>
          <a:r>
            <a:rPr kumimoji="1" lang="en-US" altLang="ja-JP" sz="1000">
              <a:solidFill>
                <a:sysClr val="windowText" lastClr="000000"/>
              </a:solidFill>
              <a:effectLst/>
              <a:latin typeface="+mn-lt"/>
              <a:ea typeface="+mn-ea"/>
              <a:cs typeface="+mn-cs"/>
            </a:rPr>
            <a:t>0.2</a:t>
          </a:r>
          <a:r>
            <a:rPr kumimoji="1" lang="ja-JP" altLang="en-US" sz="1000">
              <a:solidFill>
                <a:sysClr val="windowText" lastClr="000000"/>
              </a:solidFill>
              <a:effectLst/>
              <a:latin typeface="+mn-lt"/>
              <a:ea typeface="+mn-ea"/>
              <a:cs typeface="+mn-cs"/>
            </a:rPr>
            <a:t>ポイント改善した。類似団体平均の</a:t>
          </a:r>
          <a:r>
            <a:rPr kumimoji="1" lang="en-US" altLang="ja-JP" sz="1000">
              <a:solidFill>
                <a:sysClr val="windowText" lastClr="000000"/>
              </a:solidFill>
              <a:effectLst/>
              <a:latin typeface="+mn-lt"/>
              <a:ea typeface="+mn-ea"/>
              <a:cs typeface="+mn-cs"/>
            </a:rPr>
            <a:t>8.1</a:t>
          </a:r>
          <a:r>
            <a:rPr kumimoji="1" lang="ja-JP" altLang="en-US" sz="1000">
              <a:solidFill>
                <a:sysClr val="windowText" lastClr="000000"/>
              </a:solidFill>
              <a:effectLst/>
              <a:latin typeface="+mn-lt"/>
              <a:ea typeface="+mn-ea"/>
              <a:cs typeface="+mn-cs"/>
            </a:rPr>
            <a:t>％は上回っているものの、県平均より低い水準にあり、類似団体内順位は</a:t>
          </a:r>
          <a:r>
            <a:rPr kumimoji="1" lang="en-US" altLang="ja-JP" sz="1000">
              <a:solidFill>
                <a:sysClr val="windowText" lastClr="000000"/>
              </a:solidFill>
              <a:effectLst/>
              <a:latin typeface="+mn-lt"/>
              <a:ea typeface="+mn-ea"/>
              <a:cs typeface="+mn-cs"/>
            </a:rPr>
            <a:t>42/68</a:t>
          </a:r>
          <a:r>
            <a:rPr kumimoji="1" lang="ja-JP" altLang="en-US" sz="1000">
              <a:solidFill>
                <a:sysClr val="windowText" lastClr="000000"/>
              </a:solidFill>
              <a:effectLst/>
              <a:latin typeface="+mn-lt"/>
              <a:ea typeface="+mn-ea"/>
              <a:cs typeface="+mn-cs"/>
            </a:rPr>
            <a:t>位となっている。比率が改善した主な要因は、新規発行額を元金償還額の範囲内に抑制する方針を堅持し、合併特例事業債等の地方債残高を約</a:t>
          </a:r>
          <a:r>
            <a:rPr kumimoji="1" lang="en-US" altLang="ja-JP" sz="1000">
              <a:solidFill>
                <a:sysClr val="windowText" lastClr="000000"/>
              </a:solidFill>
              <a:effectLst/>
              <a:latin typeface="+mn-lt"/>
              <a:ea typeface="+mn-ea"/>
              <a:cs typeface="+mn-cs"/>
            </a:rPr>
            <a:t>3</a:t>
          </a:r>
          <a:r>
            <a:rPr kumimoji="1" lang="ja-JP" altLang="en-US" sz="1000">
              <a:solidFill>
                <a:sysClr val="windowText" lastClr="000000"/>
              </a:solidFill>
              <a:effectLst/>
              <a:latin typeface="+mn-lt"/>
              <a:ea typeface="+mn-ea"/>
              <a:cs typeface="+mn-cs"/>
            </a:rPr>
            <a:t>億円削減したことによる。また、令和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決算において、公営企業会計への繰出金のうち公営企業債の償還財源となる経費が減少したことも、算定上の算入額を抑え改善に寄与した。今後も公共施設の長寿命化等により普通建設費の増大が見込まれるが、事業の優先順位を厳格に判断して新規起債の抑制を継続し、本指標のさらなる改善と財政の健全化に努める。</a:t>
          </a:r>
          <a:endParaRPr lang="ja-JP" altLang="ja-JP" sz="10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104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158242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297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42</xdr:row>
      <xdr:rowOff>35052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8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160528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359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109728</xdr:rowOff>
    </xdr:from>
    <xdr:to>
      <xdr:col>64</xdr:col>
      <xdr:colOff>152400</xdr:colOff>
      <xdr:row>43</xdr:row>
      <xdr:rowOff>39878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24655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ysClr val="windowText" lastClr="000000"/>
              </a:solidFill>
              <a:effectLst/>
              <a:latin typeface="+mn-lt"/>
              <a:ea typeface="+mn-ea"/>
              <a:cs typeface="+mn-cs"/>
            </a:rPr>
            <a:t>　本町の将来負担比率は</a:t>
          </a:r>
          <a:r>
            <a:rPr kumimoji="1" lang="en-US" altLang="ja-JP" sz="1000">
              <a:solidFill>
                <a:sysClr val="windowText" lastClr="000000"/>
              </a:solidFill>
              <a:effectLst/>
              <a:latin typeface="+mn-lt"/>
              <a:ea typeface="+mn-ea"/>
              <a:cs typeface="+mn-cs"/>
            </a:rPr>
            <a:t>8.2</a:t>
          </a:r>
          <a:r>
            <a:rPr kumimoji="1" lang="ja-JP" altLang="en-US" sz="1000">
              <a:solidFill>
                <a:sysClr val="windowText" lastClr="000000"/>
              </a:solidFill>
              <a:effectLst/>
              <a:latin typeface="+mn-lt"/>
              <a:ea typeface="+mn-ea"/>
              <a:cs typeface="+mn-cs"/>
            </a:rPr>
            <a:t>％となり、前年度の</a:t>
          </a:r>
          <a:r>
            <a:rPr kumimoji="1" lang="en-US" altLang="ja-JP" sz="1000">
              <a:solidFill>
                <a:sysClr val="windowText" lastClr="000000"/>
              </a:solidFill>
              <a:effectLst/>
              <a:latin typeface="+mn-lt"/>
              <a:ea typeface="+mn-ea"/>
              <a:cs typeface="+mn-cs"/>
            </a:rPr>
            <a:t>12.2</a:t>
          </a:r>
          <a:r>
            <a:rPr kumimoji="1" lang="ja-JP" altLang="en-US" sz="1000">
              <a:solidFill>
                <a:sysClr val="windowText" lastClr="000000"/>
              </a:solidFill>
              <a:effectLst/>
              <a:latin typeface="+mn-lt"/>
              <a:ea typeface="+mn-ea"/>
              <a:cs typeface="+mn-cs"/>
            </a:rPr>
            <a:t>％から改善した。類似団体平均や全国平均を上回っているが、県平均よりは低い水準にあり、類似団体内順位は</a:t>
          </a:r>
          <a:r>
            <a:rPr kumimoji="1" lang="en-US" altLang="ja-JP" sz="1000">
              <a:solidFill>
                <a:sysClr val="windowText" lastClr="000000"/>
              </a:solidFill>
              <a:effectLst/>
              <a:latin typeface="+mn-lt"/>
              <a:ea typeface="+mn-ea"/>
              <a:cs typeface="+mn-cs"/>
            </a:rPr>
            <a:t>40/68</a:t>
          </a:r>
          <a:r>
            <a:rPr kumimoji="1" lang="ja-JP" altLang="en-US" sz="1000">
              <a:solidFill>
                <a:sysClr val="windowText" lastClr="000000"/>
              </a:solidFill>
              <a:effectLst/>
              <a:latin typeface="+mn-lt"/>
              <a:ea typeface="+mn-ea"/>
              <a:cs typeface="+mn-cs"/>
            </a:rPr>
            <a:t>位となっている。令和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年度決算において、一般会計の基金残高は前年度末から約</a:t>
          </a:r>
          <a:r>
            <a:rPr kumimoji="1" lang="en-US" altLang="ja-JP" sz="1000">
              <a:solidFill>
                <a:sysClr val="windowText" lastClr="000000"/>
              </a:solidFill>
              <a:effectLst/>
              <a:latin typeface="+mn-lt"/>
              <a:ea typeface="+mn-ea"/>
              <a:cs typeface="+mn-cs"/>
            </a:rPr>
            <a:t>1.1</a:t>
          </a:r>
          <a:r>
            <a:rPr kumimoji="1" lang="ja-JP" altLang="en-US" sz="1000">
              <a:solidFill>
                <a:sysClr val="windowText" lastClr="000000"/>
              </a:solidFill>
              <a:effectLst/>
              <a:latin typeface="+mn-lt"/>
              <a:ea typeface="+mn-ea"/>
              <a:cs typeface="+mn-cs"/>
            </a:rPr>
            <a:t>億円減少したものの、</a:t>
          </a:r>
          <a:r>
            <a:rPr kumimoji="1" lang="ja-JP" altLang="ja-JP" sz="1000">
              <a:solidFill>
                <a:schemeClr val="dk1"/>
              </a:solidFill>
              <a:effectLst/>
              <a:latin typeface="+mn-lt"/>
              <a:ea typeface="+mn-ea"/>
              <a:cs typeface="+mn-cs"/>
            </a:rPr>
            <a:t>新規発行額を元金償還額の範囲内に抑制する方針を堅持し、合併特例事業債等の地方債残高を約</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億円削減したこと</a:t>
          </a:r>
          <a:r>
            <a:rPr kumimoji="1" lang="ja-JP" altLang="en-US" sz="1000">
              <a:solidFill>
                <a:sysClr val="windowText" lastClr="000000"/>
              </a:solidFill>
              <a:effectLst/>
              <a:latin typeface="+mn-lt"/>
              <a:ea typeface="+mn-ea"/>
              <a:cs typeface="+mn-cs"/>
            </a:rPr>
            <a:t>が比率改善の主因である。前年度に課題となった将来負担の増加傾向に歯止めをかけ、健全化が進んだ。今後は、公共施設の老朽化に伴う更新需要等により将来的な負担増も見込まれるが、引き続き起債発行の抑制と基金の適正な運用を両立させ、将来世代の負担軽減と持続可能な財政運営に努める。</a:t>
          </a:r>
          <a:endParaRPr lang="ja-JP" altLang="ja-JP" sz="10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129946</xdr:rowOff>
    </xdr:from>
    <xdr:to>
      <xdr:col>81</xdr:col>
      <xdr:colOff>44450</xdr:colOff>
      <xdr:row>14</xdr:row>
      <xdr:rowOff>168554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302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110642</xdr:rowOff>
    </xdr:from>
    <xdr:to>
      <xdr:col>77</xdr:col>
      <xdr:colOff>44450</xdr:colOff>
      <xdr:row>14</xdr:row>
      <xdr:rowOff>168554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109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110642</xdr:rowOff>
    </xdr:from>
    <xdr:to>
      <xdr:col>72</xdr:col>
      <xdr:colOff>203200</xdr:colOff>
      <xdr:row>14</xdr:row>
      <xdr:rowOff>165659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10942"/>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165659</xdr:rowOff>
    </xdr:from>
    <xdr:to>
      <xdr:col>68</xdr:col>
      <xdr:colOff>152400</xdr:colOff>
      <xdr:row>15</xdr:row>
      <xdr:rowOff>71425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65959"/>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79146</xdr:rowOff>
    </xdr:from>
    <xdr:to>
      <xdr:col>81</xdr:col>
      <xdr:colOff>95250</xdr:colOff>
      <xdr:row>15</xdr:row>
      <xdr:rowOff>9296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51223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5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117754</xdr:rowOff>
    </xdr:from>
    <xdr:to>
      <xdr:col>77</xdr:col>
      <xdr:colOff>95250</xdr:colOff>
      <xdr:row>15</xdr:row>
      <xdr:rowOff>47904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32681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0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59842</xdr:rowOff>
    </xdr:from>
    <xdr:to>
      <xdr:col>73</xdr:col>
      <xdr:colOff>44450</xdr:colOff>
      <xdr:row>14</xdr:row>
      <xdr:rowOff>161442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146219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4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114859</xdr:rowOff>
    </xdr:from>
    <xdr:to>
      <xdr:col>68</xdr:col>
      <xdr:colOff>203200</xdr:colOff>
      <xdr:row>15</xdr:row>
      <xdr:rowOff>45009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29786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0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20625</xdr:rowOff>
    </xdr:from>
    <xdr:to>
      <xdr:col>64</xdr:col>
      <xdr:colOff>152400</xdr:colOff>
      <xdr:row>15</xdr:row>
      <xdr:rowOff>122225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107002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10,099
10,000
114.03
8,375,664
8,156,192
179,049
4,746,785
5,636,817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ysClr val="windowText" lastClr="000000"/>
              </a:solidFill>
              <a:effectLst/>
              <a:latin typeface="+mn-lt"/>
              <a:ea typeface="+mn-ea"/>
              <a:cs typeface="+mn-cs"/>
            </a:rPr>
            <a:t>　本町の人件費比率は、類似団体平均や全国・県平均を大幅に下回る低水準で推移している。職員の年齢構成及び管理職の数が要因と考えられる。令和</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年度決算では、人事院勧告等に伴う給与改定や会計年度任用職員の処遇改善、退職手当の増により人件費総額は前年度より増加したが、依然として類似団体平均を大きく下回る結果となった。</a:t>
          </a:r>
          <a:endParaRPr lang="ja-JP" altLang="ja-JP" sz="12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66040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6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50800</xdr:rowOff>
    </xdr:from>
    <xdr:to>
      <xdr:col>19</xdr:col>
      <xdr:colOff>187325</xdr:colOff>
      <xdr:row>35</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1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7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7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xdr:rowOff>
    </xdr:from>
    <xdr:to>
      <xdr:col>20</xdr:col>
      <xdr:colOff>38100</xdr:colOff>
      <xdr:row>35</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0</xdr:rowOff>
    </xdr:from>
    <xdr:to>
      <xdr:col>15</xdr:col>
      <xdr:colOff>149225</xdr:colOff>
      <xdr:row>35</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本町の物件費比率は</a:t>
          </a:r>
          <a:r>
            <a:rPr kumimoji="1" lang="en-US" altLang="ja-JP" sz="1000">
              <a:solidFill>
                <a:sysClr val="windowText" lastClr="000000"/>
              </a:solidFill>
              <a:effectLst/>
              <a:latin typeface="+mn-lt"/>
              <a:ea typeface="+mn-ea"/>
              <a:cs typeface="+mn-cs"/>
            </a:rPr>
            <a:t>13.2</a:t>
          </a:r>
          <a:r>
            <a:rPr kumimoji="1" lang="ja-JP" altLang="en-US" sz="1000">
              <a:solidFill>
                <a:sysClr val="windowText" lastClr="000000"/>
              </a:solidFill>
              <a:effectLst/>
              <a:latin typeface="+mn-lt"/>
              <a:ea typeface="+mn-ea"/>
              <a:cs typeface="+mn-cs"/>
            </a:rPr>
            <a:t>％となり、類似団体平均の</a:t>
          </a:r>
          <a:r>
            <a:rPr kumimoji="1" lang="en-US" altLang="ja-JP" sz="1000">
              <a:solidFill>
                <a:sysClr val="windowText" lastClr="000000"/>
              </a:solidFill>
              <a:effectLst/>
              <a:latin typeface="+mn-lt"/>
              <a:ea typeface="+mn-ea"/>
              <a:cs typeface="+mn-cs"/>
            </a:rPr>
            <a:t>14.7</a:t>
          </a:r>
          <a:r>
            <a:rPr kumimoji="1" lang="ja-JP" altLang="en-US" sz="1000">
              <a:solidFill>
                <a:sysClr val="windowText" lastClr="000000"/>
              </a:solidFill>
              <a:effectLst/>
              <a:latin typeface="+mn-lt"/>
              <a:ea typeface="+mn-ea"/>
              <a:cs typeface="+mn-cs"/>
            </a:rPr>
            <a:t>％を下回る水準で推移しており、類似団体内順位は</a:t>
          </a:r>
          <a:r>
            <a:rPr kumimoji="1" lang="en-US" altLang="ja-JP" sz="1000">
              <a:solidFill>
                <a:sysClr val="windowText" lastClr="000000"/>
              </a:solidFill>
              <a:effectLst/>
              <a:latin typeface="+mn-lt"/>
              <a:ea typeface="+mn-ea"/>
              <a:cs typeface="+mn-cs"/>
            </a:rPr>
            <a:t>23/68</a:t>
          </a:r>
          <a:r>
            <a:rPr kumimoji="1" lang="ja-JP" altLang="en-US" sz="1000">
              <a:solidFill>
                <a:sysClr val="windowText" lastClr="000000"/>
              </a:solidFill>
              <a:effectLst/>
              <a:latin typeface="+mn-lt"/>
              <a:ea typeface="+mn-ea"/>
              <a:cs typeface="+mn-cs"/>
            </a:rPr>
            <a:t>位となっている。令和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年度決算における物件費は</a:t>
          </a:r>
          <a:r>
            <a:rPr kumimoji="1" lang="en-US" altLang="ja-JP" sz="1000">
              <a:solidFill>
                <a:sysClr val="windowText" lastClr="000000"/>
              </a:solidFill>
              <a:effectLst/>
              <a:latin typeface="+mn-lt"/>
              <a:ea typeface="+mn-ea"/>
              <a:cs typeface="+mn-cs"/>
            </a:rPr>
            <a:t>12</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7,000</a:t>
          </a:r>
          <a:r>
            <a:rPr kumimoji="1" lang="ja-JP" altLang="en-US" sz="1000">
              <a:solidFill>
                <a:sysClr val="windowText" lastClr="000000"/>
              </a:solidFill>
              <a:effectLst/>
              <a:latin typeface="+mn-lt"/>
              <a:ea typeface="+mn-ea"/>
              <a:cs typeface="+mn-cs"/>
            </a:rPr>
            <a:t>万円余となり、前年度と比較して約</a:t>
          </a:r>
          <a:r>
            <a:rPr kumimoji="1" lang="en-US" altLang="ja-JP" sz="1000">
              <a:solidFill>
                <a:sysClr val="windowText" lastClr="000000"/>
              </a:solidFill>
              <a:effectLst/>
              <a:latin typeface="+mn-lt"/>
              <a:ea typeface="+mn-ea"/>
              <a:cs typeface="+mn-cs"/>
            </a:rPr>
            <a:t>5,000</a:t>
          </a:r>
          <a:r>
            <a:rPr kumimoji="1" lang="ja-JP" altLang="en-US" sz="1000">
              <a:solidFill>
                <a:sysClr val="windowText" lastClr="000000"/>
              </a:solidFill>
              <a:effectLst/>
              <a:latin typeface="+mn-lt"/>
              <a:ea typeface="+mn-ea"/>
              <a:cs typeface="+mn-cs"/>
            </a:rPr>
            <a:t>万円減少した。これは、前年度に実施したＣＡＴＶ施設に係る設備更新等の大型事業が一段落したことや、継続的な事務事業の見直しによる経費節減の取り組みが反映されたものと考えられる。総額・比率ともに類似団体平均を下回る水準を維持している。今後も物価高騰の影響を注視しつつ、ＤＸ推進による業務効率化やコスト削減を徹底し、適正な物件費の管理と効率的な財政運営に努める。</a:t>
          </a:r>
          <a:endParaRPr lang="ja-JP" altLang="ja-JP" sz="11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16</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36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15</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273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155575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79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70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114300</xdr:rowOff>
    </xdr:from>
    <xdr:to>
      <xdr:col>78</xdr:col>
      <xdr:colOff>120650</xdr:colOff>
      <xdr:row>16</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54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ysClr val="windowText" lastClr="000000"/>
              </a:solidFill>
              <a:effectLst/>
              <a:latin typeface="+mn-lt"/>
              <a:ea typeface="+mn-ea"/>
              <a:cs typeface="+mn-cs"/>
            </a:rPr>
            <a:t>　本町の扶助費比率は</a:t>
          </a:r>
          <a:r>
            <a:rPr kumimoji="1" lang="en-US" altLang="ja-JP" sz="1050">
              <a:solidFill>
                <a:sysClr val="windowText" lastClr="000000"/>
              </a:solidFill>
              <a:effectLst/>
              <a:latin typeface="+mn-lt"/>
              <a:ea typeface="+mn-ea"/>
              <a:cs typeface="+mn-cs"/>
            </a:rPr>
            <a:t>9.0</a:t>
          </a:r>
          <a:r>
            <a:rPr kumimoji="1" lang="ja-JP" altLang="en-US" sz="1050">
              <a:solidFill>
                <a:sysClr val="windowText" lastClr="000000"/>
              </a:solidFill>
              <a:effectLst/>
              <a:latin typeface="+mn-lt"/>
              <a:ea typeface="+mn-ea"/>
              <a:cs typeface="+mn-cs"/>
            </a:rPr>
            <a:t>％となり、類似団体平均の</a:t>
          </a:r>
          <a:r>
            <a:rPr kumimoji="1" lang="en-US" altLang="ja-JP" sz="1050">
              <a:solidFill>
                <a:sysClr val="windowText" lastClr="000000"/>
              </a:solidFill>
              <a:effectLst/>
              <a:latin typeface="+mn-lt"/>
              <a:ea typeface="+mn-ea"/>
              <a:cs typeface="+mn-cs"/>
            </a:rPr>
            <a:t>6.5</a:t>
          </a:r>
          <a:r>
            <a:rPr kumimoji="1" lang="ja-JP" altLang="en-US" sz="1050">
              <a:solidFill>
                <a:sysClr val="windowText" lastClr="000000"/>
              </a:solidFill>
              <a:effectLst/>
              <a:latin typeface="+mn-lt"/>
              <a:ea typeface="+mn-ea"/>
              <a:cs typeface="+mn-cs"/>
            </a:rPr>
            <a:t>％を大きく上回っている。類似団体内順位は</a:t>
          </a:r>
          <a:r>
            <a:rPr kumimoji="1" lang="en-US" altLang="ja-JP" sz="1050">
              <a:solidFill>
                <a:sysClr val="windowText" lastClr="000000"/>
              </a:solidFill>
              <a:effectLst/>
              <a:latin typeface="+mn-lt"/>
              <a:ea typeface="+mn-ea"/>
              <a:cs typeface="+mn-cs"/>
            </a:rPr>
            <a:t>55/68</a:t>
          </a:r>
          <a:r>
            <a:rPr kumimoji="1" lang="ja-JP" altLang="en-US" sz="1050">
              <a:solidFill>
                <a:sysClr val="windowText" lastClr="000000"/>
              </a:solidFill>
              <a:effectLst/>
              <a:latin typeface="+mn-lt"/>
              <a:ea typeface="+mn-ea"/>
              <a:cs typeface="+mn-cs"/>
            </a:rPr>
            <a:t>位と、依然として高い水準にある。令和</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年度決算においては、児童手当の制度拡充による対象拡大や支給額の増、自立支援給付費等の障害福祉サービス利用の増加により、扶助費総額が前年度から</a:t>
          </a:r>
          <a:r>
            <a:rPr kumimoji="1" lang="en-US" altLang="ja-JP" sz="1050">
              <a:solidFill>
                <a:sysClr val="windowText" lastClr="000000"/>
              </a:solidFill>
              <a:effectLst/>
              <a:latin typeface="+mn-lt"/>
              <a:ea typeface="+mn-ea"/>
              <a:cs typeface="+mn-cs"/>
            </a:rPr>
            <a:t>1</a:t>
          </a:r>
          <a:r>
            <a:rPr kumimoji="1" lang="ja-JP" altLang="en-US" sz="1050">
              <a:solidFill>
                <a:sysClr val="windowText" lastClr="000000"/>
              </a:solidFill>
              <a:effectLst/>
              <a:latin typeface="+mn-lt"/>
              <a:ea typeface="+mn-ea"/>
              <a:cs typeface="+mn-cs"/>
            </a:rPr>
            <a:t>億</a:t>
          </a:r>
          <a:r>
            <a:rPr kumimoji="1" lang="en-US" altLang="ja-JP" sz="1050">
              <a:solidFill>
                <a:sysClr val="windowText" lastClr="000000"/>
              </a:solidFill>
              <a:effectLst/>
              <a:latin typeface="+mn-lt"/>
              <a:ea typeface="+mn-ea"/>
              <a:cs typeface="+mn-cs"/>
            </a:rPr>
            <a:t>3,417</a:t>
          </a:r>
          <a:r>
            <a:rPr kumimoji="1" lang="ja-JP" altLang="en-US" sz="1050">
              <a:solidFill>
                <a:sysClr val="windowText" lastClr="000000"/>
              </a:solidFill>
              <a:effectLst/>
              <a:latin typeface="+mn-lt"/>
              <a:ea typeface="+mn-ea"/>
              <a:cs typeface="+mn-cs"/>
            </a:rPr>
            <a:t>万円余り大幅に増加した。これが比率を前年度の</a:t>
          </a:r>
          <a:r>
            <a:rPr kumimoji="1" lang="en-US" altLang="ja-JP" sz="1050">
              <a:solidFill>
                <a:sysClr val="windowText" lastClr="000000"/>
              </a:solidFill>
              <a:effectLst/>
              <a:latin typeface="+mn-lt"/>
              <a:ea typeface="+mn-ea"/>
              <a:cs typeface="+mn-cs"/>
            </a:rPr>
            <a:t>7.7</a:t>
          </a:r>
          <a:r>
            <a:rPr kumimoji="1" lang="ja-JP" altLang="en-US" sz="1050">
              <a:solidFill>
                <a:sysClr val="windowText" lastClr="000000"/>
              </a:solidFill>
              <a:effectLst/>
              <a:latin typeface="+mn-lt"/>
              <a:ea typeface="+mn-ea"/>
              <a:cs typeface="+mn-cs"/>
            </a:rPr>
            <a:t>％から</a:t>
          </a:r>
          <a:r>
            <a:rPr kumimoji="1" lang="en-US" altLang="ja-JP" sz="1050">
              <a:solidFill>
                <a:sysClr val="windowText" lastClr="000000"/>
              </a:solidFill>
              <a:effectLst/>
              <a:latin typeface="+mn-lt"/>
              <a:ea typeface="+mn-ea"/>
              <a:cs typeface="+mn-cs"/>
            </a:rPr>
            <a:t>9.0</a:t>
          </a:r>
          <a:r>
            <a:rPr kumimoji="1" lang="ja-JP" altLang="en-US" sz="1050">
              <a:solidFill>
                <a:sysClr val="windowText" lastClr="000000"/>
              </a:solidFill>
              <a:effectLst/>
              <a:latin typeface="+mn-lt"/>
              <a:ea typeface="+mn-ea"/>
              <a:cs typeface="+mn-cs"/>
            </a:rPr>
            <a:t>％へ</a:t>
          </a:r>
          <a:r>
            <a:rPr kumimoji="1" lang="en-US" altLang="ja-JP" sz="1050">
              <a:solidFill>
                <a:sysClr val="windowText" lastClr="000000"/>
              </a:solidFill>
              <a:effectLst/>
              <a:latin typeface="+mn-lt"/>
              <a:ea typeface="+mn-ea"/>
              <a:cs typeface="+mn-cs"/>
            </a:rPr>
            <a:t>1.3</a:t>
          </a:r>
          <a:r>
            <a:rPr kumimoji="1" lang="ja-JP" altLang="en-US" sz="1050">
              <a:solidFill>
                <a:sysClr val="windowText" lastClr="000000"/>
              </a:solidFill>
              <a:effectLst/>
              <a:latin typeface="+mn-lt"/>
              <a:ea typeface="+mn-ea"/>
              <a:cs typeface="+mn-cs"/>
            </a:rPr>
            <a:t>ポイント押し上げる最大の要因となった。今後も子育て支援や社会保障ニーズの増大により、増加傾向は続くと見込まれる。</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8642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91622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58965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58</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8316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mn-lt"/>
              <a:ea typeface="+mn-ea"/>
              <a:cs typeface="+mn-cs"/>
            </a:rPr>
            <a:t>　本町の比率は</a:t>
          </a:r>
          <a:r>
            <a:rPr kumimoji="1" lang="en-US" altLang="ja-JP" sz="1050">
              <a:solidFill>
                <a:sysClr val="windowText" lastClr="000000"/>
              </a:solidFill>
              <a:effectLst/>
              <a:latin typeface="+mn-lt"/>
              <a:ea typeface="+mn-ea"/>
              <a:cs typeface="+mn-cs"/>
            </a:rPr>
            <a:t>9.3</a:t>
          </a:r>
          <a:r>
            <a:rPr kumimoji="1" lang="ja-JP" altLang="en-US" sz="1050">
              <a:solidFill>
                <a:sysClr val="windowText" lastClr="000000"/>
              </a:solidFill>
              <a:effectLst/>
              <a:latin typeface="+mn-lt"/>
              <a:ea typeface="+mn-ea"/>
              <a:cs typeface="+mn-cs"/>
            </a:rPr>
            <a:t>％となり、類似団体平均や全国・県平均を大きく下回る水準となり、類似団体内順位は</a:t>
          </a:r>
          <a:r>
            <a:rPr kumimoji="1" lang="en-US" altLang="ja-JP" sz="1050">
              <a:solidFill>
                <a:sysClr val="windowText" lastClr="000000"/>
              </a:solidFill>
              <a:effectLst/>
              <a:latin typeface="+mn-lt"/>
              <a:ea typeface="+mn-ea"/>
              <a:cs typeface="+mn-cs"/>
            </a:rPr>
            <a:t>15/68</a:t>
          </a:r>
          <a:r>
            <a:rPr kumimoji="1" lang="ja-JP" altLang="en-US" sz="1050">
              <a:solidFill>
                <a:sysClr val="windowText" lastClr="000000"/>
              </a:solidFill>
              <a:effectLst/>
              <a:latin typeface="+mn-lt"/>
              <a:ea typeface="+mn-ea"/>
              <a:cs typeface="+mn-cs"/>
            </a:rPr>
            <a:t>位の状況にある。令和</a:t>
          </a:r>
          <a:r>
            <a:rPr kumimoji="1" lang="en-US" altLang="ja-JP" sz="1050">
              <a:solidFill>
                <a:sysClr val="windowText" lastClr="000000"/>
              </a:solidFill>
              <a:effectLst/>
              <a:latin typeface="+mn-lt"/>
              <a:ea typeface="+mn-ea"/>
              <a:cs typeface="+mn-cs"/>
            </a:rPr>
            <a:t>6</a:t>
          </a:r>
          <a:r>
            <a:rPr kumimoji="1" lang="ja-JP" altLang="en-US" sz="1050">
              <a:solidFill>
                <a:sysClr val="windowText" lastClr="000000"/>
              </a:solidFill>
              <a:effectLst/>
              <a:latin typeface="+mn-lt"/>
              <a:ea typeface="+mn-ea"/>
              <a:cs typeface="+mn-cs"/>
            </a:rPr>
            <a:t>年度決算においては、下水道事業の公営企業会計移行（法適化）に伴い、下水道事業に対する繰出金が皆減となったことが比率低下の主な要因である。今後も公共施設の老朽化に伴う維持補修費の増加が懸念されるが、各事業のコスト管理を徹底し、経営基盤の強化と効率的な財政運営を通じて、低水準の維持に努める。</a:t>
          </a:r>
          <a:endParaRPr lang="ja-JP" altLang="ja-JP" sz="12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58</xdr:row>
      <xdr:rowOff>170543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711872"/>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58</xdr:row>
      <xdr:rowOff>170543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092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148772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2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148772</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27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119743</xdr:rowOff>
    </xdr:from>
    <xdr:to>
      <xdr:col>78</xdr:col>
      <xdr:colOff>120650</xdr:colOff>
      <xdr:row>59</xdr:row>
      <xdr:rowOff>49893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34670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144434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38299</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本町の補助費等比率は</a:t>
          </a:r>
          <a:r>
            <a:rPr kumimoji="1" lang="en-US" altLang="ja-JP" sz="900">
              <a:solidFill>
                <a:sysClr val="windowText" lastClr="000000"/>
              </a:solidFill>
              <a:effectLst/>
              <a:latin typeface="+mn-lt"/>
              <a:ea typeface="+mn-ea"/>
              <a:cs typeface="+mn-cs"/>
            </a:rPr>
            <a:t>26.9</a:t>
          </a:r>
          <a:r>
            <a:rPr kumimoji="1" lang="ja-JP" altLang="en-US" sz="900">
              <a:solidFill>
                <a:sysClr val="windowText" lastClr="000000"/>
              </a:solidFill>
              <a:effectLst/>
              <a:latin typeface="+mn-lt"/>
              <a:ea typeface="+mn-ea"/>
              <a:cs typeface="+mn-cs"/>
            </a:rPr>
            <a:t>％となり、類似団体平均を大幅に上回る極めて高い水準にある。類似団体内順位は</a:t>
          </a:r>
          <a:r>
            <a:rPr kumimoji="1" lang="en-US" altLang="ja-JP" sz="900">
              <a:solidFill>
                <a:sysClr val="windowText" lastClr="000000"/>
              </a:solidFill>
              <a:effectLst/>
              <a:latin typeface="+mn-lt"/>
              <a:ea typeface="+mn-ea"/>
              <a:cs typeface="+mn-cs"/>
            </a:rPr>
            <a:t>66/68</a:t>
          </a:r>
          <a:r>
            <a:rPr kumimoji="1" lang="ja-JP" altLang="en-US" sz="900">
              <a:solidFill>
                <a:sysClr val="windowText" lastClr="000000"/>
              </a:solidFill>
              <a:effectLst/>
              <a:latin typeface="+mn-lt"/>
              <a:ea typeface="+mn-ea"/>
              <a:cs typeface="+mn-cs"/>
            </a:rPr>
            <a:t>位と、財政構造上の大きな負担となっている。この主因は、町立病院の安定的な運営を維持するための繰出金や、下水道事業の法適化、消防・ごみ処理等の広域事務負担金が大きな割合を占めていることにある。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年度決算では、これら構造的要因に加え、物価高騰に伴う施設維持管理コストの増や町民生活支援策の拡充により、総額が前年度から</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億</a:t>
          </a:r>
          <a:r>
            <a:rPr kumimoji="1" lang="en-US" altLang="ja-JP" sz="900">
              <a:solidFill>
                <a:sysClr val="windowText" lastClr="000000"/>
              </a:solidFill>
              <a:effectLst/>
              <a:latin typeface="+mn-lt"/>
              <a:ea typeface="+mn-ea"/>
              <a:cs typeface="+mn-cs"/>
            </a:rPr>
            <a:t>2,000</a:t>
          </a:r>
          <a:r>
            <a:rPr kumimoji="1" lang="ja-JP" altLang="en-US" sz="900">
              <a:solidFill>
                <a:sysClr val="windowText" lastClr="000000"/>
              </a:solidFill>
              <a:effectLst/>
              <a:latin typeface="+mn-lt"/>
              <a:ea typeface="+mn-ea"/>
              <a:cs typeface="+mn-cs"/>
            </a:rPr>
            <a:t>万円余り大幅に増加した。今後も地域医療の拠点である公立病院の維持と財政健全化の両立を図るため、補助・繰出金の精査と事業効果の検証を徹底し、適正な経費管理に努める。</a:t>
          </a:r>
          <a:endParaRPr lang="ja-JP" altLang="ja-JP" sz="10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40</xdr:row>
      <xdr:rowOff>99568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687820"/>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6878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33274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706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19558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7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48768</xdr:rowOff>
    </xdr:from>
    <xdr:to>
      <xdr:col>82</xdr:col>
      <xdr:colOff>158750</xdr:colOff>
      <xdr:row>40</xdr:row>
      <xdr:rowOff>150368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128795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153924</xdr:rowOff>
    </xdr:from>
    <xdr:to>
      <xdr:col>74</xdr:col>
      <xdr:colOff>31750</xdr:colOff>
      <xdr:row>39</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本町の公債費比率は</a:t>
          </a:r>
          <a:r>
            <a:rPr kumimoji="1" lang="en-US" altLang="ja-JP" sz="1000">
              <a:solidFill>
                <a:sysClr val="windowText" lastClr="000000"/>
              </a:solidFill>
              <a:effectLst/>
              <a:latin typeface="+mn-lt"/>
              <a:ea typeface="+mn-ea"/>
              <a:cs typeface="+mn-cs"/>
            </a:rPr>
            <a:t>13.3</a:t>
          </a:r>
          <a:r>
            <a:rPr kumimoji="1" lang="ja-JP" altLang="en-US" sz="1000">
              <a:solidFill>
                <a:sysClr val="windowText" lastClr="000000"/>
              </a:solidFill>
              <a:effectLst/>
              <a:latin typeface="+mn-lt"/>
              <a:ea typeface="+mn-ea"/>
              <a:cs typeface="+mn-cs"/>
            </a:rPr>
            <a:t>％となり、類似団体平均や全国・県平均を下回る水準を維持しており、類似団体内順位は</a:t>
          </a:r>
          <a:r>
            <a:rPr kumimoji="1" lang="en-US" altLang="ja-JP" sz="1000">
              <a:solidFill>
                <a:sysClr val="windowText" lastClr="000000"/>
              </a:solidFill>
              <a:effectLst/>
              <a:latin typeface="+mn-lt"/>
              <a:ea typeface="+mn-ea"/>
              <a:cs typeface="+mn-cs"/>
            </a:rPr>
            <a:t>33/68</a:t>
          </a:r>
          <a:r>
            <a:rPr kumimoji="1" lang="ja-JP" altLang="en-US" sz="1000">
              <a:solidFill>
                <a:sysClr val="windowText" lastClr="000000"/>
              </a:solidFill>
              <a:effectLst/>
              <a:latin typeface="+mn-lt"/>
              <a:ea typeface="+mn-ea"/>
              <a:cs typeface="+mn-cs"/>
            </a:rPr>
            <a:t>位となっている 。令和</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年度決算における公債費は</a:t>
          </a:r>
          <a:r>
            <a:rPr kumimoji="1" lang="en-US" altLang="ja-JP" sz="1000">
              <a:solidFill>
                <a:sysClr val="windowText" lastClr="000000"/>
              </a:solidFill>
              <a:effectLst/>
              <a:latin typeface="+mn-lt"/>
              <a:ea typeface="+mn-ea"/>
              <a:cs typeface="+mn-cs"/>
            </a:rPr>
            <a:t>6</a:t>
          </a:r>
          <a:r>
            <a:rPr kumimoji="1" lang="ja-JP" altLang="en-US"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4,144</a:t>
          </a:r>
          <a:r>
            <a:rPr kumimoji="1" lang="ja-JP" altLang="en-US" sz="1000">
              <a:solidFill>
                <a:sysClr val="windowText" lastClr="000000"/>
              </a:solidFill>
              <a:effectLst/>
              <a:latin typeface="+mn-lt"/>
              <a:ea typeface="+mn-ea"/>
              <a:cs typeface="+mn-cs"/>
            </a:rPr>
            <a:t>万円となり、前年度と比較してほぼ横ばいで推移した 。これは、過去の大規模事業に係る償還が続く一方で、新規発行額を元金償還額の範囲内に抑える抑制方針を堅持していることによる。地方債現在高が着実に減少していることも、中長期的な負担軽減に寄与している 。今後も公共施設の老朽化対策等で地方債の活用が見込まれるが、事業の精査と計画的な償還管理を継続し、財政の弾力性維持に努める。</a:t>
          </a:r>
          <a:endParaRPr lang="ja-JP" altLang="ja-JP" sz="11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937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37846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37846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124713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074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本町の公債費以外の比率は</a:t>
          </a:r>
          <a:r>
            <a:rPr kumimoji="1" lang="en-US" altLang="ja-JP" sz="900">
              <a:solidFill>
                <a:sysClr val="windowText" lastClr="000000"/>
              </a:solidFill>
              <a:effectLst/>
              <a:latin typeface="+mn-lt"/>
              <a:ea typeface="+mn-ea"/>
              <a:cs typeface="+mn-cs"/>
            </a:rPr>
            <a:t>79.6</a:t>
          </a:r>
          <a:r>
            <a:rPr kumimoji="1" lang="ja-JP" altLang="en-US" sz="900">
              <a:solidFill>
                <a:sysClr val="windowText" lastClr="000000"/>
              </a:solidFill>
              <a:effectLst/>
              <a:latin typeface="+mn-lt"/>
              <a:ea typeface="+mn-ea"/>
              <a:cs typeface="+mn-cs"/>
            </a:rPr>
            <a:t>％となり、前年度から</a:t>
          </a:r>
          <a:r>
            <a:rPr kumimoji="1" lang="en-US" altLang="ja-JP" sz="900">
              <a:solidFill>
                <a:sysClr val="windowText" lastClr="000000"/>
              </a:solidFill>
              <a:effectLst/>
              <a:latin typeface="+mn-lt"/>
              <a:ea typeface="+mn-ea"/>
              <a:cs typeface="+mn-cs"/>
            </a:rPr>
            <a:t>4.6</a:t>
          </a:r>
          <a:r>
            <a:rPr kumimoji="1" lang="ja-JP" altLang="en-US" sz="900">
              <a:solidFill>
                <a:sysClr val="windowText" lastClr="000000"/>
              </a:solidFill>
              <a:effectLst/>
              <a:latin typeface="+mn-lt"/>
              <a:ea typeface="+mn-ea"/>
              <a:cs typeface="+mn-cs"/>
            </a:rPr>
            <a:t>ポイント上昇した。類似団体平均や県平均を大きく上回り、類似団体内順位は</a:t>
          </a:r>
          <a:r>
            <a:rPr kumimoji="1" lang="en-US" altLang="ja-JP" sz="900">
              <a:solidFill>
                <a:sysClr val="windowText" lastClr="000000"/>
              </a:solidFill>
              <a:effectLst/>
              <a:latin typeface="+mn-lt"/>
              <a:ea typeface="+mn-ea"/>
              <a:cs typeface="+mn-cs"/>
            </a:rPr>
            <a:t>53/68</a:t>
          </a:r>
          <a:r>
            <a:rPr kumimoji="1" lang="ja-JP" altLang="en-US" sz="900">
              <a:solidFill>
                <a:sysClr val="windowText" lastClr="000000"/>
              </a:solidFill>
              <a:effectLst/>
              <a:latin typeface="+mn-lt"/>
              <a:ea typeface="+mn-ea"/>
              <a:cs typeface="+mn-cs"/>
            </a:rPr>
            <a:t>位となっている。この上昇の主な要因は、社会保障関係経費である扶助費の大幅な増加に加え、町立病院への繰出金や一部事務組合への負担金を含む補助費等が高水準で推移したことによる。令和</a:t>
          </a:r>
          <a:r>
            <a:rPr kumimoji="1" lang="en-US" altLang="ja-JP" sz="900">
              <a:solidFill>
                <a:sysClr val="windowText" lastClr="000000"/>
              </a:solidFill>
              <a:effectLst/>
              <a:latin typeface="+mn-lt"/>
              <a:ea typeface="+mn-ea"/>
              <a:cs typeface="+mn-cs"/>
            </a:rPr>
            <a:t>6</a:t>
          </a:r>
          <a:r>
            <a:rPr kumimoji="1" lang="ja-JP" altLang="en-US" sz="900">
              <a:solidFill>
                <a:sysClr val="windowText" lastClr="000000"/>
              </a:solidFill>
              <a:effectLst/>
              <a:latin typeface="+mn-lt"/>
              <a:ea typeface="+mn-ea"/>
              <a:cs typeface="+mn-cs"/>
            </a:rPr>
            <a:t>年度は児童手当の拡充等の影響により、公債費以外の義務的・経常的経費が総じて増大したことが、財政の硬直化を招く要因となった。今後も事務事業の徹底した見直しや経費削減を推進し、経常経費の抑制と財源確保に努めることで、持続可能な財政構造の構築を急ぐ必要がある。</a:t>
          </a:r>
          <a:endParaRPr lang="ja-JP" altLang="ja-JP" sz="105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71500"/>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51563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892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110998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892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125225</xdr:rowOff>
    </xdr:from>
    <xdr:to>
      <xdr:col>29</xdr:col>
      <xdr:colOff>127000</xdr:colOff>
      <xdr:row>16</xdr:row>
      <xdr:rowOff>32043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4600"/>
          <a:ext cx="647700" cy="78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171278</xdr:rowOff>
    </xdr:from>
    <xdr:to>
      <xdr:col>26</xdr:col>
      <xdr:colOff>50800</xdr:colOff>
      <xdr:row>16</xdr:row>
      <xdr:rowOff>32043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790653"/>
          <a:ext cx="698500" cy="32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171278</xdr:rowOff>
    </xdr:from>
    <xdr:to>
      <xdr:col>22</xdr:col>
      <xdr:colOff>114300</xdr:colOff>
      <xdr:row>16</xdr:row>
      <xdr:rowOff>20101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90653"/>
          <a:ext cx="698500" cy="20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20101</xdr:rowOff>
    </xdr:from>
    <xdr:to>
      <xdr:col>18</xdr:col>
      <xdr:colOff>177800</xdr:colOff>
      <xdr:row>16</xdr:row>
      <xdr:rowOff>112789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10926"/>
          <a:ext cx="698500" cy="92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74425</xdr:rowOff>
    </xdr:from>
    <xdr:to>
      <xdr:col>29</xdr:col>
      <xdr:colOff>177800</xdr:colOff>
      <xdr:row>16</xdr:row>
      <xdr:rowOff>4575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90952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152693</xdr:rowOff>
    </xdr:from>
    <xdr:to>
      <xdr:col>26</xdr:col>
      <xdr:colOff>101600</xdr:colOff>
      <xdr:row>16</xdr:row>
      <xdr:rowOff>82843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72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93020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40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120478</xdr:rowOff>
    </xdr:from>
    <xdr:to>
      <xdr:col>22</xdr:col>
      <xdr:colOff>165100</xdr:colOff>
      <xdr:row>16</xdr:row>
      <xdr:rowOff>50628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3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60805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0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140751</xdr:rowOff>
    </xdr:from>
    <xdr:to>
      <xdr:col>19</xdr:col>
      <xdr:colOff>38100</xdr:colOff>
      <xdr:row>16</xdr:row>
      <xdr:rowOff>70901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6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81078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61989</xdr:rowOff>
    </xdr:from>
    <xdr:to>
      <xdr:col>15</xdr:col>
      <xdr:colOff>101600</xdr:colOff>
      <xdr:row>16</xdr:row>
      <xdr:rowOff>163589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263665</xdr:rowOff>
    </xdr:from>
    <xdr:to>
      <xdr:col>29</xdr:col>
      <xdr:colOff>127000</xdr:colOff>
      <xdr:row>35</xdr:row>
      <xdr:rowOff>323710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74015"/>
          <a:ext cx="647700" cy="60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263665</xdr:rowOff>
    </xdr:from>
    <xdr:to>
      <xdr:col>26</xdr:col>
      <xdr:colOff>50800</xdr:colOff>
      <xdr:row>35</xdr:row>
      <xdr:rowOff>282391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4015"/>
          <a:ext cx="698500" cy="18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282391</xdr:rowOff>
    </xdr:from>
    <xdr:to>
      <xdr:col>22</xdr:col>
      <xdr:colOff>114300</xdr:colOff>
      <xdr:row>35</xdr:row>
      <xdr:rowOff>301479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2741"/>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203409</xdr:rowOff>
    </xdr:from>
    <xdr:to>
      <xdr:col>18</xdr:col>
      <xdr:colOff>177800</xdr:colOff>
      <xdr:row>35</xdr:row>
      <xdr:rowOff>301479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13759"/>
          <a:ext cx="698500" cy="9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272910</xdr:rowOff>
    </xdr:from>
    <xdr:to>
      <xdr:col>29</xdr:col>
      <xdr:colOff>177800</xdr:colOff>
      <xdr:row>36</xdr:row>
      <xdr:rowOff>31610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8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117987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212865</xdr:rowOff>
    </xdr:from>
    <xdr:to>
      <xdr:col>26</xdr:col>
      <xdr:colOff>101600</xdr:colOff>
      <xdr:row>35</xdr:row>
      <xdr:rowOff>314465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3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324642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9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231591</xdr:rowOff>
    </xdr:from>
    <xdr:to>
      <xdr:col>22</xdr:col>
      <xdr:colOff>165100</xdr:colOff>
      <xdr:row>35</xdr:row>
      <xdr:rowOff>333191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250679</xdr:rowOff>
    </xdr:from>
    <xdr:to>
      <xdr:col>19</xdr:col>
      <xdr:colOff>38100</xdr:colOff>
      <xdr:row>36</xdr:row>
      <xdr:rowOff>9379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19556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152609</xdr:rowOff>
    </xdr:from>
    <xdr:to>
      <xdr:col>15</xdr:col>
      <xdr:colOff>101600</xdr:colOff>
      <xdr:row>35</xdr:row>
      <xdr:rowOff>254209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264386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3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10,099
10,000
114.03
8,375,664
8,156,192
179,049
4,746,785
5,636,817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135114</xdr:rowOff>
    </xdr:from>
    <xdr:to>
      <xdr:col>24</xdr:col>
      <xdr:colOff>63500</xdr:colOff>
      <xdr:row>35</xdr:row>
      <xdr:rowOff>45444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64414"/>
          <a:ext cx="838200" cy="8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45444</xdr:rowOff>
    </xdr:from>
    <xdr:to>
      <xdr:col>19</xdr:col>
      <xdr:colOff>177800</xdr:colOff>
      <xdr:row>35</xdr:row>
      <xdr:rowOff>77969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6194"/>
          <a:ext cx="8890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77969</xdr:rowOff>
    </xdr:from>
    <xdr:to>
      <xdr:col>15</xdr:col>
      <xdr:colOff>50800</xdr:colOff>
      <xdr:row>35</xdr:row>
      <xdr:rowOff>92997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8719"/>
          <a:ext cx="88900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92997</xdr:rowOff>
    </xdr:from>
    <xdr:to>
      <xdr:col>10</xdr:col>
      <xdr:colOff>114300</xdr:colOff>
      <xdr:row>35</xdr:row>
      <xdr:rowOff>122967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93747"/>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84314</xdr:rowOff>
    </xdr:from>
    <xdr:to>
      <xdr:col>24</xdr:col>
      <xdr:colOff>114300</xdr:colOff>
      <xdr:row>35</xdr:row>
      <xdr:rowOff>14464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107191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6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166094</xdr:rowOff>
    </xdr:from>
    <xdr:to>
      <xdr:col>20</xdr:col>
      <xdr:colOff>38100</xdr:colOff>
      <xdr:row>35</xdr:row>
      <xdr:rowOff>96244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112771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27169</xdr:rowOff>
    </xdr:from>
    <xdr:to>
      <xdr:col>15</xdr:col>
      <xdr:colOff>101600</xdr:colOff>
      <xdr:row>35</xdr:row>
      <xdr:rowOff>128769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2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145296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42197</xdr:rowOff>
    </xdr:from>
    <xdr:to>
      <xdr:col>10</xdr:col>
      <xdr:colOff>165100</xdr:colOff>
      <xdr:row>35</xdr:row>
      <xdr:rowOff>143797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4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160324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1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72167</xdr:rowOff>
    </xdr:from>
    <xdr:to>
      <xdr:col>6</xdr:col>
      <xdr:colOff>38100</xdr:colOff>
      <xdr:row>36</xdr:row>
      <xdr:rowOff>2317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18844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21742</xdr:rowOff>
    </xdr:from>
    <xdr:to>
      <xdr:col>24</xdr:col>
      <xdr:colOff>63500</xdr:colOff>
      <xdr:row>57</xdr:row>
      <xdr:rowOff>30873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94392"/>
          <a:ext cx="8382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21742</xdr:rowOff>
    </xdr:from>
    <xdr:to>
      <xdr:col>19</xdr:col>
      <xdr:colOff>177800</xdr:colOff>
      <xdr:row>57</xdr:row>
      <xdr:rowOff>39064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94392"/>
          <a:ext cx="8890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39064</xdr:rowOff>
    </xdr:from>
    <xdr:to>
      <xdr:col>15</xdr:col>
      <xdr:colOff>50800</xdr:colOff>
      <xdr:row>57</xdr:row>
      <xdr:rowOff>95391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1714"/>
          <a:ext cx="889000" cy="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52891</xdr:rowOff>
    </xdr:from>
    <xdr:to>
      <xdr:col>10</xdr:col>
      <xdr:colOff>114300</xdr:colOff>
      <xdr:row>57</xdr:row>
      <xdr:rowOff>95391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25541"/>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151523</xdr:rowOff>
    </xdr:from>
    <xdr:to>
      <xdr:col>24</xdr:col>
      <xdr:colOff>114300</xdr:colOff>
      <xdr:row>57</xdr:row>
      <xdr:rowOff>81673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142392</xdr:rowOff>
    </xdr:from>
    <xdr:to>
      <xdr:col>20</xdr:col>
      <xdr:colOff>38100</xdr:colOff>
      <xdr:row>57</xdr:row>
      <xdr:rowOff>72542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89069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1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159714</xdr:rowOff>
    </xdr:from>
    <xdr:to>
      <xdr:col>15</xdr:col>
      <xdr:colOff>101600</xdr:colOff>
      <xdr:row>57</xdr:row>
      <xdr:rowOff>89864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106391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3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44591</xdr:rowOff>
    </xdr:from>
    <xdr:to>
      <xdr:col>10</xdr:col>
      <xdr:colOff>165100</xdr:colOff>
      <xdr:row>57</xdr:row>
      <xdr:rowOff>146191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162718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9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2091</xdr:rowOff>
    </xdr:from>
    <xdr:to>
      <xdr:col>6</xdr:col>
      <xdr:colOff>38100</xdr:colOff>
      <xdr:row>57</xdr:row>
      <xdr:rowOff>103691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120218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4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131173</xdr:rowOff>
    </xdr:from>
    <xdr:to>
      <xdr:col>24</xdr:col>
      <xdr:colOff>63500</xdr:colOff>
      <xdr:row>77</xdr:row>
      <xdr:rowOff>155519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32823"/>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151701</xdr:rowOff>
    </xdr:from>
    <xdr:to>
      <xdr:col>19</xdr:col>
      <xdr:colOff>177800</xdr:colOff>
      <xdr:row>77</xdr:row>
      <xdr:rowOff>155519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53351"/>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151701</xdr:rowOff>
    </xdr:from>
    <xdr:to>
      <xdr:col>15</xdr:col>
      <xdr:colOff>50800</xdr:colOff>
      <xdr:row>78</xdr:row>
      <xdr:rowOff>27457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53351"/>
          <a:ext cx="8890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152205</xdr:rowOff>
    </xdr:from>
    <xdr:to>
      <xdr:col>10</xdr:col>
      <xdr:colOff>114300</xdr:colOff>
      <xdr:row>78</xdr:row>
      <xdr:rowOff>27457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53855"/>
          <a:ext cx="889000" cy="4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80373</xdr:rowOff>
    </xdr:from>
    <xdr:to>
      <xdr:col>24</xdr:col>
      <xdr:colOff>114300</xdr:colOff>
      <xdr:row>78</xdr:row>
      <xdr:rowOff>10523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103250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104719</xdr:rowOff>
    </xdr:from>
    <xdr:to>
      <xdr:col>20</xdr:col>
      <xdr:colOff>38100</xdr:colOff>
      <xdr:row>78</xdr:row>
      <xdr:rowOff>34869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25996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100901</xdr:rowOff>
    </xdr:from>
    <xdr:to>
      <xdr:col>15</xdr:col>
      <xdr:colOff>101600</xdr:colOff>
      <xdr:row>78</xdr:row>
      <xdr:rowOff>31051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22178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148107</xdr:rowOff>
    </xdr:from>
    <xdr:to>
      <xdr:col>10</xdr:col>
      <xdr:colOff>165100</xdr:colOff>
      <xdr:row>78</xdr:row>
      <xdr:rowOff>78257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69384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101405</xdr:rowOff>
    </xdr:from>
    <xdr:to>
      <xdr:col>6</xdr:col>
      <xdr:colOff>38100</xdr:colOff>
      <xdr:row>78</xdr:row>
      <xdr:rowOff>31555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48082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7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169658</xdr:rowOff>
    </xdr:from>
    <xdr:to>
      <xdr:col>24</xdr:col>
      <xdr:colOff>63500</xdr:colOff>
      <xdr:row>94</xdr:row>
      <xdr:rowOff>162027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14508"/>
          <a:ext cx="838200" cy="16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162027</xdr:rowOff>
    </xdr:from>
    <xdr:to>
      <xdr:col>19</xdr:col>
      <xdr:colOff>177800</xdr:colOff>
      <xdr:row>95</xdr:row>
      <xdr:rowOff>8658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78327"/>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37624</xdr:rowOff>
    </xdr:from>
    <xdr:to>
      <xdr:col>15</xdr:col>
      <xdr:colOff>50800</xdr:colOff>
      <xdr:row>95</xdr:row>
      <xdr:rowOff>8658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53924"/>
          <a:ext cx="889000" cy="14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37624</xdr:rowOff>
    </xdr:from>
    <xdr:to>
      <xdr:col>10</xdr:col>
      <xdr:colOff>114300</xdr:colOff>
      <xdr:row>95</xdr:row>
      <xdr:rowOff>127040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53924"/>
          <a:ext cx="889000" cy="2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118858</xdr:rowOff>
    </xdr:from>
    <xdr:to>
      <xdr:col>24</xdr:col>
      <xdr:colOff>114300</xdr:colOff>
      <xdr:row>94</xdr:row>
      <xdr:rowOff>49008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141735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1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111227</xdr:rowOff>
    </xdr:from>
    <xdr:to>
      <xdr:col>20</xdr:col>
      <xdr:colOff>38100</xdr:colOff>
      <xdr:row>95</xdr:row>
      <xdr:rowOff>41377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57904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0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129308</xdr:rowOff>
    </xdr:from>
    <xdr:to>
      <xdr:col>15</xdr:col>
      <xdr:colOff>101600</xdr:colOff>
      <xdr:row>95</xdr:row>
      <xdr:rowOff>59458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4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75985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2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158274</xdr:rowOff>
    </xdr:from>
    <xdr:to>
      <xdr:col>10</xdr:col>
      <xdr:colOff>165100</xdr:colOff>
      <xdr:row>94</xdr:row>
      <xdr:rowOff>88424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104951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7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76240</xdr:rowOff>
    </xdr:from>
    <xdr:to>
      <xdr:col>6</xdr:col>
      <xdr:colOff>38100</xdr:colOff>
      <xdr:row>96</xdr:row>
      <xdr:rowOff>6390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22917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1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128077</xdr:rowOff>
    </xdr:from>
    <xdr:to>
      <xdr:col>55</xdr:col>
      <xdr:colOff>0</xdr:colOff>
      <xdr:row>36</xdr:row>
      <xdr:rowOff>38126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28827"/>
          <a:ext cx="838200" cy="8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38126</xdr:rowOff>
    </xdr:from>
    <xdr:to>
      <xdr:col>50</xdr:col>
      <xdr:colOff>114300</xdr:colOff>
      <xdr:row>36</xdr:row>
      <xdr:rowOff>111523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10326"/>
          <a:ext cx="889000" cy="7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111523</xdr:rowOff>
    </xdr:from>
    <xdr:to>
      <xdr:col>45</xdr:col>
      <xdr:colOff>177800</xdr:colOff>
      <xdr:row>36</xdr:row>
      <xdr:rowOff>132816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83723"/>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15299</xdr:rowOff>
    </xdr:from>
    <xdr:to>
      <xdr:col>41</xdr:col>
      <xdr:colOff>50800</xdr:colOff>
      <xdr:row>36</xdr:row>
      <xdr:rowOff>132816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16049"/>
          <a:ext cx="889000" cy="28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77277</xdr:rowOff>
    </xdr:from>
    <xdr:to>
      <xdr:col>55</xdr:col>
      <xdr:colOff>50800</xdr:colOff>
      <xdr:row>36</xdr:row>
      <xdr:rowOff>7427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100154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2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158776</xdr:rowOff>
    </xdr:from>
    <xdr:to>
      <xdr:col>50</xdr:col>
      <xdr:colOff>165100</xdr:colOff>
      <xdr:row>36</xdr:row>
      <xdr:rowOff>88926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105453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93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60723</xdr:rowOff>
    </xdr:from>
    <xdr:to>
      <xdr:col>46</xdr:col>
      <xdr:colOff>38100</xdr:colOff>
      <xdr:row>36</xdr:row>
      <xdr:rowOff>162323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7400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0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82016</xdr:rowOff>
    </xdr:from>
    <xdr:to>
      <xdr:col>41</xdr:col>
      <xdr:colOff>101600</xdr:colOff>
      <xdr:row>37</xdr:row>
      <xdr:rowOff>12166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28693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2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135949</xdr:rowOff>
    </xdr:from>
    <xdr:to>
      <xdr:col>36</xdr:col>
      <xdr:colOff>165100</xdr:colOff>
      <xdr:row>35</xdr:row>
      <xdr:rowOff>66099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82626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4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83533</xdr:rowOff>
    </xdr:from>
    <xdr:to>
      <xdr:col>55</xdr:col>
      <xdr:colOff>0</xdr:colOff>
      <xdr:row>57</xdr:row>
      <xdr:rowOff>139517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56183"/>
          <a:ext cx="8382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83533</xdr:rowOff>
    </xdr:from>
    <xdr:to>
      <xdr:col>50</xdr:col>
      <xdr:colOff>114300</xdr:colOff>
      <xdr:row>57</xdr:row>
      <xdr:rowOff>168063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6183"/>
          <a:ext cx="889000" cy="8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37694</xdr:rowOff>
    </xdr:from>
    <xdr:to>
      <xdr:col>45</xdr:col>
      <xdr:colOff>177800</xdr:colOff>
      <xdr:row>57</xdr:row>
      <xdr:rowOff>168063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0344"/>
          <a:ext cx="889000" cy="13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54023</xdr:rowOff>
    </xdr:from>
    <xdr:to>
      <xdr:col>41</xdr:col>
      <xdr:colOff>50800</xdr:colOff>
      <xdr:row>57</xdr:row>
      <xdr:rowOff>37694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5522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88717</xdr:rowOff>
    </xdr:from>
    <xdr:to>
      <xdr:col>55</xdr:col>
      <xdr:colOff>50800</xdr:colOff>
      <xdr:row>58</xdr:row>
      <xdr:rowOff>18867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67144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32733</xdr:rowOff>
    </xdr:from>
    <xdr:to>
      <xdr:col>50</xdr:col>
      <xdr:colOff>165100</xdr:colOff>
      <xdr:row>57</xdr:row>
      <xdr:rowOff>134333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125460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117263</xdr:rowOff>
    </xdr:from>
    <xdr:to>
      <xdr:col>46</xdr:col>
      <xdr:colOff>38100</xdr:colOff>
      <xdr:row>58</xdr:row>
      <xdr:rowOff>47413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38540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158344</xdr:rowOff>
    </xdr:from>
    <xdr:to>
      <xdr:col>41</xdr:col>
      <xdr:colOff>101600</xdr:colOff>
      <xdr:row>57</xdr:row>
      <xdr:rowOff>88494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105021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3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3223</xdr:rowOff>
    </xdr:from>
    <xdr:to>
      <xdr:col>36</xdr:col>
      <xdr:colOff>165100</xdr:colOff>
      <xdr:row>56</xdr:row>
      <xdr:rowOff>104823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121350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7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84041</xdr:rowOff>
    </xdr:from>
    <xdr:to>
      <xdr:col>55</xdr:col>
      <xdr:colOff>0</xdr:colOff>
      <xdr:row>77</xdr:row>
      <xdr:rowOff>160772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114241"/>
          <a:ext cx="838200" cy="2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84041</xdr:rowOff>
    </xdr:from>
    <xdr:to>
      <xdr:col>50</xdr:col>
      <xdr:colOff>114300</xdr:colOff>
      <xdr:row>77</xdr:row>
      <xdr:rowOff>126812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114241"/>
          <a:ext cx="889000" cy="2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162365</xdr:rowOff>
    </xdr:from>
    <xdr:to>
      <xdr:col>45</xdr:col>
      <xdr:colOff>177800</xdr:colOff>
      <xdr:row>77</xdr:row>
      <xdr:rowOff>126812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021115"/>
          <a:ext cx="889000" cy="3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162365</xdr:rowOff>
    </xdr:from>
    <xdr:to>
      <xdr:col>41</xdr:col>
      <xdr:colOff>50800</xdr:colOff>
      <xdr:row>77</xdr:row>
      <xdr:rowOff>98203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021115"/>
          <a:ext cx="889000" cy="27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109972</xdr:rowOff>
    </xdr:from>
    <xdr:to>
      <xdr:col>55</xdr:col>
      <xdr:colOff>50800</xdr:colOff>
      <xdr:row>78</xdr:row>
      <xdr:rowOff>40122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24899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33241</xdr:rowOff>
    </xdr:from>
    <xdr:to>
      <xdr:col>50</xdr:col>
      <xdr:colOff>165100</xdr:colOff>
      <xdr:row>76</xdr:row>
      <xdr:rowOff>134841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151368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76012</xdr:rowOff>
    </xdr:from>
    <xdr:to>
      <xdr:col>46</xdr:col>
      <xdr:colOff>38100</xdr:colOff>
      <xdr:row>78</xdr:row>
      <xdr:rowOff>6162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168739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111566</xdr:rowOff>
    </xdr:from>
    <xdr:to>
      <xdr:col>41</xdr:col>
      <xdr:colOff>101600</xdr:colOff>
      <xdr:row>76</xdr:row>
      <xdr:rowOff>41715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70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58243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4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47403</xdr:rowOff>
    </xdr:from>
    <xdr:to>
      <xdr:col>36</xdr:col>
      <xdr:colOff>165100</xdr:colOff>
      <xdr:row>77</xdr:row>
      <xdr:rowOff>149003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140130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8551</xdr:rowOff>
    </xdr:from>
    <xdr:to>
      <xdr:col>55</xdr:col>
      <xdr:colOff>0</xdr:colOff>
      <xdr:row>98</xdr:row>
      <xdr:rowOff>45078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10651"/>
          <a:ext cx="8382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45078</xdr:rowOff>
    </xdr:from>
    <xdr:to>
      <xdr:col>50</xdr:col>
      <xdr:colOff>114300</xdr:colOff>
      <xdr:row>98</xdr:row>
      <xdr:rowOff>46394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47178"/>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46394</xdr:rowOff>
    </xdr:from>
    <xdr:to>
      <xdr:col>45</xdr:col>
      <xdr:colOff>177800</xdr:colOff>
      <xdr:row>98</xdr:row>
      <xdr:rowOff>79491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48494"/>
          <a:ext cx="889000" cy="3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122042</xdr:rowOff>
    </xdr:from>
    <xdr:to>
      <xdr:col>41</xdr:col>
      <xdr:colOff>50800</xdr:colOff>
      <xdr:row>98</xdr:row>
      <xdr:rowOff>79491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581242"/>
          <a:ext cx="889000" cy="30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129201</xdr:rowOff>
    </xdr:from>
    <xdr:to>
      <xdr:col>55</xdr:col>
      <xdr:colOff>50800</xdr:colOff>
      <xdr:row>98</xdr:row>
      <xdr:rowOff>59351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165728</xdr:rowOff>
    </xdr:from>
    <xdr:to>
      <xdr:col>50</xdr:col>
      <xdr:colOff>165100</xdr:colOff>
      <xdr:row>98</xdr:row>
      <xdr:rowOff>95878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87005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167044</xdr:rowOff>
    </xdr:from>
    <xdr:to>
      <xdr:col>46</xdr:col>
      <xdr:colOff>38100</xdr:colOff>
      <xdr:row>98</xdr:row>
      <xdr:rowOff>97194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88321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28691</xdr:rowOff>
    </xdr:from>
    <xdr:to>
      <xdr:col>41</xdr:col>
      <xdr:colOff>101600</xdr:colOff>
      <xdr:row>98</xdr:row>
      <xdr:rowOff>130291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121418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71242</xdr:rowOff>
    </xdr:from>
    <xdr:to>
      <xdr:col>36</xdr:col>
      <xdr:colOff>165100</xdr:colOff>
      <xdr:row>97</xdr:row>
      <xdr:rowOff>1392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17919</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127905</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3005"/>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33995</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034745"/>
          <a:ext cx="889000" cy="6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33995</xdr:rowOff>
    </xdr:from>
    <xdr:to>
      <xdr:col>76</xdr:col>
      <xdr:colOff>114300</xdr:colOff>
      <xdr:row>36</xdr:row>
      <xdr:rowOff>8781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034745"/>
          <a:ext cx="889000" cy="14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8781</xdr:rowOff>
    </xdr:from>
    <xdr:to>
      <xdr:col>71</xdr:col>
      <xdr:colOff>177800</xdr:colOff>
      <xdr:row>38</xdr:row>
      <xdr:rowOff>27960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180981"/>
          <a:ext cx="889000" cy="36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77105</xdr:rowOff>
    </xdr:from>
    <xdr:to>
      <xdr:col>85</xdr:col>
      <xdr:colOff>177800</xdr:colOff>
      <xdr:row>39</xdr:row>
      <xdr:rowOff>7255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154645</xdr:rowOff>
    </xdr:from>
    <xdr:to>
      <xdr:col>76</xdr:col>
      <xdr:colOff>165100</xdr:colOff>
      <xdr:row>35</xdr:row>
      <xdr:rowOff>84795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98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101322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7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129431</xdr:rowOff>
    </xdr:from>
    <xdr:to>
      <xdr:col>72</xdr:col>
      <xdr:colOff>38100</xdr:colOff>
      <xdr:row>36</xdr:row>
      <xdr:rowOff>59581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1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76108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90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148610</xdr:rowOff>
    </xdr:from>
    <xdr:to>
      <xdr:col>67</xdr:col>
      <xdr:colOff>101600</xdr:colOff>
      <xdr:row>38</xdr:row>
      <xdr:rowOff>78760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9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69887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20760</xdr:rowOff>
    </xdr:from>
    <xdr:to>
      <xdr:col>85</xdr:col>
      <xdr:colOff>127000</xdr:colOff>
      <xdr:row>77</xdr:row>
      <xdr:rowOff>25712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22410"/>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164252</xdr:rowOff>
    </xdr:from>
    <xdr:to>
      <xdr:col>81</xdr:col>
      <xdr:colOff>50800</xdr:colOff>
      <xdr:row>77</xdr:row>
      <xdr:rowOff>25712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194452"/>
          <a:ext cx="889000" cy="3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164252</xdr:rowOff>
    </xdr:from>
    <xdr:to>
      <xdr:col>76</xdr:col>
      <xdr:colOff>114300</xdr:colOff>
      <xdr:row>77</xdr:row>
      <xdr:rowOff>28353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94452"/>
          <a:ext cx="889000" cy="3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170529</xdr:rowOff>
    </xdr:from>
    <xdr:to>
      <xdr:col>71</xdr:col>
      <xdr:colOff>177800</xdr:colOff>
      <xdr:row>77</xdr:row>
      <xdr:rowOff>28353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00729"/>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141410</xdr:rowOff>
    </xdr:from>
    <xdr:to>
      <xdr:col>85</xdr:col>
      <xdr:colOff>177800</xdr:colOff>
      <xdr:row>77</xdr:row>
      <xdr:rowOff>71560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7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119837</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146362</xdr:rowOff>
    </xdr:from>
    <xdr:to>
      <xdr:col>81</xdr:col>
      <xdr:colOff>101600</xdr:colOff>
      <xdr:row>77</xdr:row>
      <xdr:rowOff>76512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67639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113452</xdr:rowOff>
    </xdr:from>
    <xdr:to>
      <xdr:col>76</xdr:col>
      <xdr:colOff>165100</xdr:colOff>
      <xdr:row>77</xdr:row>
      <xdr:rowOff>43602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60129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149003</xdr:rowOff>
    </xdr:from>
    <xdr:to>
      <xdr:col>72</xdr:col>
      <xdr:colOff>38100</xdr:colOff>
      <xdr:row>77</xdr:row>
      <xdr:rowOff>79153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95680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119729</xdr:rowOff>
    </xdr:from>
    <xdr:to>
      <xdr:col>67</xdr:col>
      <xdr:colOff>101600</xdr:colOff>
      <xdr:row>77</xdr:row>
      <xdr:rowOff>49879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66406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169601</xdr:rowOff>
    </xdr:from>
    <xdr:to>
      <xdr:col>85</xdr:col>
      <xdr:colOff>127000</xdr:colOff>
      <xdr:row>99</xdr:row>
      <xdr:rowOff>18813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71701"/>
          <a:ext cx="8382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12945</xdr:rowOff>
    </xdr:from>
    <xdr:to>
      <xdr:col>81</xdr:col>
      <xdr:colOff>50800</xdr:colOff>
      <xdr:row>99</xdr:row>
      <xdr:rowOff>18813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86495"/>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114295</xdr:rowOff>
    </xdr:from>
    <xdr:to>
      <xdr:col>76</xdr:col>
      <xdr:colOff>114300</xdr:colOff>
      <xdr:row>99</xdr:row>
      <xdr:rowOff>12945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16395"/>
          <a:ext cx="889000" cy="7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114295</xdr:rowOff>
    </xdr:from>
    <xdr:to>
      <xdr:col>71</xdr:col>
      <xdr:colOff>177800</xdr:colOff>
      <xdr:row>99</xdr:row>
      <xdr:rowOff>31297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16395"/>
          <a:ext cx="889000" cy="8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118801</xdr:rowOff>
    </xdr:from>
    <xdr:to>
      <xdr:col>85</xdr:col>
      <xdr:colOff>177800</xdr:colOff>
      <xdr:row>99</xdr:row>
      <xdr:rowOff>48951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33728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139463</xdr:rowOff>
    </xdr:from>
    <xdr:to>
      <xdr:col>81</xdr:col>
      <xdr:colOff>101600</xdr:colOff>
      <xdr:row>99</xdr:row>
      <xdr:rowOff>69613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4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60740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3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133595</xdr:rowOff>
    </xdr:from>
    <xdr:to>
      <xdr:col>76</xdr:col>
      <xdr:colOff>165100</xdr:colOff>
      <xdr:row>99</xdr:row>
      <xdr:rowOff>63745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3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54872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2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63495</xdr:rowOff>
    </xdr:from>
    <xdr:to>
      <xdr:col>72</xdr:col>
      <xdr:colOff>38100</xdr:colOff>
      <xdr:row>98</xdr:row>
      <xdr:rowOff>165095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156222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5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151947</xdr:rowOff>
    </xdr:from>
    <xdr:to>
      <xdr:col>67</xdr:col>
      <xdr:colOff>101600</xdr:colOff>
      <xdr:row>99</xdr:row>
      <xdr:rowOff>82097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73224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26353</xdr:rowOff>
    </xdr:from>
    <xdr:to>
      <xdr:col>116</xdr:col>
      <xdr:colOff>63500</xdr:colOff>
      <xdr:row>59</xdr:row>
      <xdr:rowOff>30163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190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30163</xdr:rowOff>
    </xdr:from>
    <xdr:to>
      <xdr:col>111</xdr:col>
      <xdr:colOff>177800</xdr:colOff>
      <xdr:row>59</xdr:row>
      <xdr:rowOff>40602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5713"/>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40602</xdr:rowOff>
    </xdr:from>
    <xdr:to>
      <xdr:col>107</xdr:col>
      <xdr:colOff>50800</xdr:colOff>
      <xdr:row>59</xdr:row>
      <xdr:rowOff>44297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6152"/>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44221</xdr:rowOff>
    </xdr:from>
    <xdr:to>
      <xdr:col>102</xdr:col>
      <xdr:colOff>114300</xdr:colOff>
      <xdr:row>59</xdr:row>
      <xdr:rowOff>44297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597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147003</xdr:rowOff>
    </xdr:from>
    <xdr:to>
      <xdr:col>116</xdr:col>
      <xdr:colOff>114300</xdr:colOff>
      <xdr:row>59</xdr:row>
      <xdr:rowOff>77153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61930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150813</xdr:rowOff>
    </xdr:from>
    <xdr:to>
      <xdr:col>112</xdr:col>
      <xdr:colOff>38100</xdr:colOff>
      <xdr:row>59</xdr:row>
      <xdr:rowOff>80963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72090</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8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161252</xdr:rowOff>
    </xdr:from>
    <xdr:to>
      <xdr:col>107</xdr:col>
      <xdr:colOff>101600</xdr:colOff>
      <xdr:row>59</xdr:row>
      <xdr:rowOff>91402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82529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164947</xdr:rowOff>
    </xdr:from>
    <xdr:to>
      <xdr:col>102</xdr:col>
      <xdr:colOff>165100</xdr:colOff>
      <xdr:row>59</xdr:row>
      <xdr:rowOff>95097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86224</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164871</xdr:rowOff>
    </xdr:from>
    <xdr:to>
      <xdr:col>98</xdr:col>
      <xdr:colOff>38100</xdr:colOff>
      <xdr:row>59</xdr:row>
      <xdr:rowOff>95021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86148</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100991</xdr:rowOff>
    </xdr:from>
    <xdr:to>
      <xdr:col>116</xdr:col>
      <xdr:colOff>63500</xdr:colOff>
      <xdr:row>73</xdr:row>
      <xdr:rowOff>80111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73941"/>
          <a:ext cx="838200" cy="3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100991</xdr:rowOff>
    </xdr:from>
    <xdr:to>
      <xdr:col>111</xdr:col>
      <xdr:colOff>177800</xdr:colOff>
      <xdr:row>71</xdr:row>
      <xdr:rowOff>148044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273941"/>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148044</xdr:rowOff>
    </xdr:from>
    <xdr:to>
      <xdr:col>107</xdr:col>
      <xdr:colOff>50800</xdr:colOff>
      <xdr:row>72</xdr:row>
      <xdr:rowOff>23152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320994"/>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123165</xdr:rowOff>
    </xdr:from>
    <xdr:to>
      <xdr:col>102</xdr:col>
      <xdr:colOff>114300</xdr:colOff>
      <xdr:row>72</xdr:row>
      <xdr:rowOff>23152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296115"/>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29311</xdr:rowOff>
    </xdr:from>
    <xdr:to>
      <xdr:col>116</xdr:col>
      <xdr:colOff>114300</xdr:colOff>
      <xdr:row>73</xdr:row>
      <xdr:rowOff>130911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7738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50191</xdr:rowOff>
    </xdr:from>
    <xdr:to>
      <xdr:col>112</xdr:col>
      <xdr:colOff>38100</xdr:colOff>
      <xdr:row>71</xdr:row>
      <xdr:rowOff>151791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2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168318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9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97244</xdr:rowOff>
    </xdr:from>
    <xdr:to>
      <xdr:col>107</xdr:col>
      <xdr:colOff>101600</xdr:colOff>
      <xdr:row>72</xdr:row>
      <xdr:rowOff>27394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2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43921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4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143802</xdr:rowOff>
    </xdr:from>
    <xdr:to>
      <xdr:col>102</xdr:col>
      <xdr:colOff>165100</xdr:colOff>
      <xdr:row>72</xdr:row>
      <xdr:rowOff>73952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90479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72365</xdr:rowOff>
    </xdr:from>
    <xdr:to>
      <xdr:col>98</xdr:col>
      <xdr:colOff>38100</xdr:colOff>
      <xdr:row>72</xdr:row>
      <xdr:rowOff>2515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19042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本町の住民一人当たりのコスト構造は、公債費や普通建設事業費が類似団体平均を下回る一方で、</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扶助費及び補助費等が平均を大きく上回る傾向が顕著である。人件費については、地方創生に関連する専門職や、少子化対策に伴う保育・教育現場への会計年度任用職員の配置増によるものである。扶助費は、町独自の少子化対策に加え、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決算における児童手当の制度拡充や障害福祉サービスの利用増により、一人当たりの負担額が急増している。補助費等についても、地域医療の拠点である町立病院への多額の操出金や、消防、ごみ処理、介護保険等を一部事務組合で広域実施している構造的要因により、類似団体平均を大幅に上回っている。公債費は、過去の大規模事業に係る償還が進み、地方債現在高も減少していることから減少傾向にある。しかし、将来の財政需要に備える積立金については、依然として類似団体平均を大きく下回っており、財政基盤の脆弱さが露呈している。今後、公共施設の老朽化対策などの大型事業を控える中、事務事業の抜本的な見直しによる経費抑制と、持続可能な行財政基盤の確立に向けた財源確保が急務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10,099
10,000
114.03
8,375,664
8,156,192
179,049
4,746,785
5,636,817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166370</xdr:rowOff>
    </xdr:from>
    <xdr:to>
      <xdr:col>24</xdr:col>
      <xdr:colOff>63500</xdr:colOff>
      <xdr:row>34</xdr:row>
      <xdr:rowOff>106553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24220"/>
          <a:ext cx="8382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106553</xdr:rowOff>
    </xdr:from>
    <xdr:to>
      <xdr:col>19</xdr:col>
      <xdr:colOff>177800</xdr:colOff>
      <xdr:row>34</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585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165989</xdr:rowOff>
    </xdr:from>
    <xdr:to>
      <xdr:col>15</xdr:col>
      <xdr:colOff>50800</xdr:colOff>
      <xdr:row>34</xdr:row>
      <xdr:rowOff>166370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528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165989</xdr:rowOff>
    </xdr:from>
    <xdr:to>
      <xdr:col>10</xdr:col>
      <xdr:colOff>114300</xdr:colOff>
      <xdr:row>35</xdr:row>
      <xdr:rowOff>4635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5289"/>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115570</xdr:rowOff>
    </xdr:from>
    <xdr:to>
      <xdr:col>24</xdr:col>
      <xdr:colOff>114300</xdr:colOff>
      <xdr:row>34</xdr:row>
      <xdr:rowOff>45720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138447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55753</xdr:rowOff>
    </xdr:from>
    <xdr:to>
      <xdr:col>20</xdr:col>
      <xdr:colOff>38100</xdr:colOff>
      <xdr:row>34</xdr:row>
      <xdr:rowOff>157353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115570</xdr:rowOff>
    </xdr:from>
    <xdr:to>
      <xdr:col>15</xdr:col>
      <xdr:colOff>101600</xdr:colOff>
      <xdr:row>35</xdr:row>
      <xdr:rowOff>45720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62247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115189</xdr:rowOff>
    </xdr:from>
    <xdr:to>
      <xdr:col>10</xdr:col>
      <xdr:colOff>165100</xdr:colOff>
      <xdr:row>35</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61866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125285</xdr:rowOff>
    </xdr:from>
    <xdr:to>
      <xdr:col>6</xdr:col>
      <xdr:colOff>38100</xdr:colOff>
      <xdr:row>35</xdr:row>
      <xdr:rowOff>55435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71962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75740</xdr:rowOff>
    </xdr:from>
    <xdr:to>
      <xdr:col>24</xdr:col>
      <xdr:colOff>63500</xdr:colOff>
      <xdr:row>57</xdr:row>
      <xdr:rowOff>113099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8390"/>
          <a:ext cx="838200" cy="3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75740</xdr:rowOff>
    </xdr:from>
    <xdr:to>
      <xdr:col>19</xdr:col>
      <xdr:colOff>177800</xdr:colOff>
      <xdr:row>57</xdr:row>
      <xdr:rowOff>158424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8390"/>
          <a:ext cx="889000" cy="8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56186</xdr:rowOff>
    </xdr:from>
    <xdr:to>
      <xdr:col>15</xdr:col>
      <xdr:colOff>50800</xdr:colOff>
      <xdr:row>57</xdr:row>
      <xdr:rowOff>158424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8836"/>
          <a:ext cx="889000" cy="1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85516</xdr:rowOff>
    </xdr:from>
    <xdr:to>
      <xdr:col>10</xdr:col>
      <xdr:colOff>114300</xdr:colOff>
      <xdr:row>57</xdr:row>
      <xdr:rowOff>56186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15266"/>
          <a:ext cx="889000" cy="3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62299</xdr:rowOff>
    </xdr:from>
    <xdr:to>
      <xdr:col>24</xdr:col>
      <xdr:colOff>114300</xdr:colOff>
      <xdr:row>57</xdr:row>
      <xdr:rowOff>163899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40726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24940</xdr:rowOff>
    </xdr:from>
    <xdr:to>
      <xdr:col>20</xdr:col>
      <xdr:colOff>38100</xdr:colOff>
      <xdr:row>57</xdr:row>
      <xdr:rowOff>126540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143067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107624</xdr:rowOff>
    </xdr:from>
    <xdr:to>
      <xdr:col>15</xdr:col>
      <xdr:colOff>101600</xdr:colOff>
      <xdr:row>58</xdr:row>
      <xdr:rowOff>37774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28901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5386</xdr:rowOff>
    </xdr:from>
    <xdr:to>
      <xdr:col>10</xdr:col>
      <xdr:colOff>165100</xdr:colOff>
      <xdr:row>57</xdr:row>
      <xdr:rowOff>106986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123513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34716</xdr:rowOff>
    </xdr:from>
    <xdr:to>
      <xdr:col>6</xdr:col>
      <xdr:colOff>38100</xdr:colOff>
      <xdr:row>55</xdr:row>
      <xdr:rowOff>136316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152843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3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112116</xdr:rowOff>
    </xdr:from>
    <xdr:to>
      <xdr:col>24</xdr:col>
      <xdr:colOff>63500</xdr:colOff>
      <xdr:row>74</xdr:row>
      <xdr:rowOff>130998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7966"/>
          <a:ext cx="838200" cy="19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130998</xdr:rowOff>
    </xdr:from>
    <xdr:to>
      <xdr:col>19</xdr:col>
      <xdr:colOff>177800</xdr:colOff>
      <xdr:row>75</xdr:row>
      <xdr:rowOff>120414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8298"/>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107856</xdr:rowOff>
    </xdr:from>
    <xdr:to>
      <xdr:col>15</xdr:col>
      <xdr:colOff>50800</xdr:colOff>
      <xdr:row>75</xdr:row>
      <xdr:rowOff>120414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6606"/>
          <a:ext cx="889000" cy="1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107856</xdr:rowOff>
    </xdr:from>
    <xdr:to>
      <xdr:col>10</xdr:col>
      <xdr:colOff>114300</xdr:colOff>
      <xdr:row>76</xdr:row>
      <xdr:rowOff>80538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6606"/>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61316</xdr:rowOff>
    </xdr:from>
    <xdr:to>
      <xdr:col>24</xdr:col>
      <xdr:colOff>114300</xdr:colOff>
      <xdr:row>73</xdr:row>
      <xdr:rowOff>162916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84193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80198</xdr:rowOff>
    </xdr:from>
    <xdr:to>
      <xdr:col>20</xdr:col>
      <xdr:colOff>38100</xdr:colOff>
      <xdr:row>75</xdr:row>
      <xdr:rowOff>10348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26875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69614</xdr:rowOff>
    </xdr:from>
    <xdr:to>
      <xdr:col>15</xdr:col>
      <xdr:colOff>101600</xdr:colOff>
      <xdr:row>75</xdr:row>
      <xdr:rowOff>171214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57056</xdr:rowOff>
    </xdr:from>
    <xdr:to>
      <xdr:col>10</xdr:col>
      <xdr:colOff>165100</xdr:colOff>
      <xdr:row>75</xdr:row>
      <xdr:rowOff>158657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5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29738</xdr:rowOff>
    </xdr:from>
    <xdr:to>
      <xdr:col>6</xdr:col>
      <xdr:colOff>38100</xdr:colOff>
      <xdr:row>76</xdr:row>
      <xdr:rowOff>131338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147865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3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159059</xdr:rowOff>
    </xdr:from>
    <xdr:to>
      <xdr:col>24</xdr:col>
      <xdr:colOff>63500</xdr:colOff>
      <xdr:row>96</xdr:row>
      <xdr:rowOff>1205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46809"/>
          <a:ext cx="8382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148419</xdr:rowOff>
    </xdr:from>
    <xdr:to>
      <xdr:col>19</xdr:col>
      <xdr:colOff>177800</xdr:colOff>
      <xdr:row>95</xdr:row>
      <xdr:rowOff>159059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36169"/>
          <a:ext cx="889000" cy="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148419</xdr:rowOff>
    </xdr:from>
    <xdr:to>
      <xdr:col>15</xdr:col>
      <xdr:colOff>50800</xdr:colOff>
      <xdr:row>96</xdr:row>
      <xdr:rowOff>6970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6169"/>
          <a:ext cx="889000" cy="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6970</xdr:rowOff>
    </xdr:from>
    <xdr:to>
      <xdr:col>10</xdr:col>
      <xdr:colOff>114300</xdr:colOff>
      <xdr:row>96</xdr:row>
      <xdr:rowOff>61263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6617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121855</xdr:rowOff>
    </xdr:from>
    <xdr:to>
      <xdr:col>24</xdr:col>
      <xdr:colOff>114300</xdr:colOff>
      <xdr:row>96</xdr:row>
      <xdr:rowOff>52005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144732</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6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108259</xdr:rowOff>
    </xdr:from>
    <xdr:to>
      <xdr:col>20</xdr:col>
      <xdr:colOff>38100</xdr:colOff>
      <xdr:row>96</xdr:row>
      <xdr:rowOff>38409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9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54936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7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97619</xdr:rowOff>
    </xdr:from>
    <xdr:to>
      <xdr:col>15</xdr:col>
      <xdr:colOff>101600</xdr:colOff>
      <xdr:row>96</xdr:row>
      <xdr:rowOff>27769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44296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127620</xdr:rowOff>
    </xdr:from>
    <xdr:to>
      <xdr:col>10</xdr:col>
      <xdr:colOff>165100</xdr:colOff>
      <xdr:row>96</xdr:row>
      <xdr:rowOff>57770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74297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10463</xdr:rowOff>
    </xdr:from>
    <xdr:to>
      <xdr:col>6</xdr:col>
      <xdr:colOff>38100</xdr:colOff>
      <xdr:row>96</xdr:row>
      <xdr:rowOff>112063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6883</xdr:rowOff>
    </xdr:from>
    <xdr:to>
      <xdr:col>55</xdr:col>
      <xdr:colOff>0</xdr:colOff>
      <xdr:row>55</xdr:row>
      <xdr:rowOff>19621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6633"/>
          <a:ext cx="8382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6883</xdr:rowOff>
    </xdr:from>
    <xdr:to>
      <xdr:col>50</xdr:col>
      <xdr:colOff>114300</xdr:colOff>
      <xdr:row>55</xdr:row>
      <xdr:rowOff>86855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6633"/>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159410</xdr:rowOff>
    </xdr:from>
    <xdr:to>
      <xdr:col>45</xdr:col>
      <xdr:colOff>177800</xdr:colOff>
      <xdr:row>55</xdr:row>
      <xdr:rowOff>86855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246260"/>
          <a:ext cx="889000" cy="2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159410</xdr:rowOff>
    </xdr:from>
    <xdr:to>
      <xdr:col>41</xdr:col>
      <xdr:colOff>50800</xdr:colOff>
      <xdr:row>55</xdr:row>
      <xdr:rowOff>120523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246260"/>
          <a:ext cx="889000" cy="3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140271</xdr:rowOff>
    </xdr:from>
    <xdr:to>
      <xdr:col>55</xdr:col>
      <xdr:colOff>50800</xdr:colOff>
      <xdr:row>55</xdr:row>
      <xdr:rowOff>70421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163148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127533</xdr:rowOff>
    </xdr:from>
    <xdr:to>
      <xdr:col>50</xdr:col>
      <xdr:colOff>165100</xdr:colOff>
      <xdr:row>55</xdr:row>
      <xdr:rowOff>57683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74210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6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36055</xdr:rowOff>
    </xdr:from>
    <xdr:to>
      <xdr:col>46</xdr:col>
      <xdr:colOff>38100</xdr:colOff>
      <xdr:row>55</xdr:row>
      <xdr:rowOff>137655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154182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2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108610</xdr:rowOff>
    </xdr:from>
    <xdr:to>
      <xdr:col>41</xdr:col>
      <xdr:colOff>101600</xdr:colOff>
      <xdr:row>54</xdr:row>
      <xdr:rowOff>38760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55287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69723</xdr:rowOff>
    </xdr:from>
    <xdr:to>
      <xdr:col>36</xdr:col>
      <xdr:colOff>165100</xdr:colOff>
      <xdr:row>55</xdr:row>
      <xdr:rowOff>171323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16400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163097</xdr:rowOff>
    </xdr:from>
    <xdr:to>
      <xdr:col>55</xdr:col>
      <xdr:colOff>0</xdr:colOff>
      <xdr:row>79</xdr:row>
      <xdr:rowOff>15049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6197"/>
          <a:ext cx="838200" cy="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163097</xdr:rowOff>
    </xdr:from>
    <xdr:to>
      <xdr:col>50</xdr:col>
      <xdr:colOff>114300</xdr:colOff>
      <xdr:row>78</xdr:row>
      <xdr:rowOff>167681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36197"/>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167681</xdr:rowOff>
    </xdr:from>
    <xdr:to>
      <xdr:col>45</xdr:col>
      <xdr:colOff>177800</xdr:colOff>
      <xdr:row>79</xdr:row>
      <xdr:rowOff>3080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40781"/>
          <a:ext cx="8890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3080</xdr:rowOff>
    </xdr:from>
    <xdr:to>
      <xdr:col>41</xdr:col>
      <xdr:colOff>50800</xdr:colOff>
      <xdr:row>79</xdr:row>
      <xdr:rowOff>4750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7630"/>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135699</xdr:rowOff>
    </xdr:from>
    <xdr:to>
      <xdr:col>55</xdr:col>
      <xdr:colOff>50800</xdr:colOff>
      <xdr:row>79</xdr:row>
      <xdr:rowOff>65849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112297</xdr:rowOff>
    </xdr:from>
    <xdr:to>
      <xdr:col>50</xdr:col>
      <xdr:colOff>165100</xdr:colOff>
      <xdr:row>79</xdr:row>
      <xdr:rowOff>42447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33574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116881</xdr:rowOff>
    </xdr:from>
    <xdr:to>
      <xdr:col>46</xdr:col>
      <xdr:colOff>38100</xdr:colOff>
      <xdr:row>79</xdr:row>
      <xdr:rowOff>47031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38158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123730</xdr:rowOff>
    </xdr:from>
    <xdr:to>
      <xdr:col>41</xdr:col>
      <xdr:colOff>101600</xdr:colOff>
      <xdr:row>79</xdr:row>
      <xdr:rowOff>53880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45007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125400</xdr:rowOff>
    </xdr:from>
    <xdr:to>
      <xdr:col>36</xdr:col>
      <xdr:colOff>165100</xdr:colOff>
      <xdr:row>79</xdr:row>
      <xdr:rowOff>55550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46677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9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82589</xdr:rowOff>
    </xdr:from>
    <xdr:to>
      <xdr:col>55</xdr:col>
      <xdr:colOff>0</xdr:colOff>
      <xdr:row>98</xdr:row>
      <xdr:rowOff>145458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84689"/>
          <a:ext cx="838200" cy="6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138759</xdr:rowOff>
    </xdr:from>
    <xdr:to>
      <xdr:col>50</xdr:col>
      <xdr:colOff>114300</xdr:colOff>
      <xdr:row>98</xdr:row>
      <xdr:rowOff>145458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40859"/>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138759</xdr:rowOff>
    </xdr:from>
    <xdr:to>
      <xdr:col>45</xdr:col>
      <xdr:colOff>177800</xdr:colOff>
      <xdr:row>99</xdr:row>
      <xdr:rowOff>104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40859"/>
          <a:ext cx="889000" cy="3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160147</xdr:rowOff>
    </xdr:from>
    <xdr:to>
      <xdr:col>41</xdr:col>
      <xdr:colOff>50800</xdr:colOff>
      <xdr:row>99</xdr:row>
      <xdr:rowOff>104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62247"/>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31789</xdr:rowOff>
    </xdr:from>
    <xdr:to>
      <xdr:col>55</xdr:col>
      <xdr:colOff>50800</xdr:colOff>
      <xdr:row>98</xdr:row>
      <xdr:rowOff>133389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10216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1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94658</xdr:rowOff>
    </xdr:from>
    <xdr:to>
      <xdr:col>50</xdr:col>
      <xdr:colOff>165100</xdr:colOff>
      <xdr:row>99</xdr:row>
      <xdr:rowOff>24808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15935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87959</xdr:rowOff>
    </xdr:from>
    <xdr:to>
      <xdr:col>46</xdr:col>
      <xdr:colOff>38100</xdr:colOff>
      <xdr:row>99</xdr:row>
      <xdr:rowOff>18109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8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120754</xdr:rowOff>
    </xdr:from>
    <xdr:to>
      <xdr:col>41</xdr:col>
      <xdr:colOff>101600</xdr:colOff>
      <xdr:row>99</xdr:row>
      <xdr:rowOff>50904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42031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109347</xdr:rowOff>
    </xdr:from>
    <xdr:to>
      <xdr:col>36</xdr:col>
      <xdr:colOff>165100</xdr:colOff>
      <xdr:row>99</xdr:row>
      <xdr:rowOff>39497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30624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0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97670</xdr:rowOff>
    </xdr:from>
    <xdr:to>
      <xdr:col>85</xdr:col>
      <xdr:colOff>127000</xdr:colOff>
      <xdr:row>37</xdr:row>
      <xdr:rowOff>103255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41320"/>
          <a:ext cx="8382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103255</xdr:rowOff>
    </xdr:from>
    <xdr:to>
      <xdr:col>81</xdr:col>
      <xdr:colOff>50800</xdr:colOff>
      <xdr:row>37</xdr:row>
      <xdr:rowOff>130850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46905"/>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99025</xdr:rowOff>
    </xdr:from>
    <xdr:to>
      <xdr:col>76</xdr:col>
      <xdr:colOff>114300</xdr:colOff>
      <xdr:row>37</xdr:row>
      <xdr:rowOff>130850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42675"/>
          <a:ext cx="889000" cy="3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39149</xdr:rowOff>
    </xdr:from>
    <xdr:to>
      <xdr:col>71</xdr:col>
      <xdr:colOff>177800</xdr:colOff>
      <xdr:row>37</xdr:row>
      <xdr:rowOff>99025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82799"/>
          <a:ext cx="889000" cy="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46870</xdr:rowOff>
    </xdr:from>
    <xdr:to>
      <xdr:col>85</xdr:col>
      <xdr:colOff>177800</xdr:colOff>
      <xdr:row>37</xdr:row>
      <xdr:rowOff>148470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133247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52455</xdr:rowOff>
    </xdr:from>
    <xdr:to>
      <xdr:col>81</xdr:col>
      <xdr:colOff>101600</xdr:colOff>
      <xdr:row>37</xdr:row>
      <xdr:rowOff>154055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145182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80050</xdr:rowOff>
    </xdr:from>
    <xdr:to>
      <xdr:col>76</xdr:col>
      <xdr:colOff>165100</xdr:colOff>
      <xdr:row>38</xdr:row>
      <xdr:rowOff>10199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37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48225</xdr:rowOff>
    </xdr:from>
    <xdr:to>
      <xdr:col>72</xdr:col>
      <xdr:colOff>38100</xdr:colOff>
      <xdr:row>37</xdr:row>
      <xdr:rowOff>149825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140953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8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159799</xdr:rowOff>
    </xdr:from>
    <xdr:to>
      <xdr:col>67</xdr:col>
      <xdr:colOff>101600</xdr:colOff>
      <xdr:row>37</xdr:row>
      <xdr:rowOff>89949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81076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3807</xdr:rowOff>
    </xdr:from>
    <xdr:to>
      <xdr:col>85</xdr:col>
      <xdr:colOff>127000</xdr:colOff>
      <xdr:row>57</xdr:row>
      <xdr:rowOff>26045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76457"/>
          <a:ext cx="8382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26045</xdr:rowOff>
    </xdr:from>
    <xdr:to>
      <xdr:col>81</xdr:col>
      <xdr:colOff>50800</xdr:colOff>
      <xdr:row>57</xdr:row>
      <xdr:rowOff>48575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98695"/>
          <a:ext cx="889000" cy="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48575</xdr:rowOff>
    </xdr:from>
    <xdr:to>
      <xdr:col>76</xdr:col>
      <xdr:colOff>114300</xdr:colOff>
      <xdr:row>57</xdr:row>
      <xdr:rowOff>63640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21225"/>
          <a:ext cx="889000" cy="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41370</xdr:rowOff>
    </xdr:from>
    <xdr:to>
      <xdr:col>71</xdr:col>
      <xdr:colOff>177800</xdr:colOff>
      <xdr:row>57</xdr:row>
      <xdr:rowOff>63640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4020"/>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124457</xdr:rowOff>
    </xdr:from>
    <xdr:to>
      <xdr:col>85</xdr:col>
      <xdr:colOff>177800</xdr:colOff>
      <xdr:row>57</xdr:row>
      <xdr:rowOff>54607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102884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146695</xdr:rowOff>
    </xdr:from>
    <xdr:to>
      <xdr:col>81</xdr:col>
      <xdr:colOff>101600</xdr:colOff>
      <xdr:row>57</xdr:row>
      <xdr:rowOff>76845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67972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4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169225</xdr:rowOff>
    </xdr:from>
    <xdr:to>
      <xdr:col>76</xdr:col>
      <xdr:colOff>165100</xdr:colOff>
      <xdr:row>57</xdr:row>
      <xdr:rowOff>99375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90502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12840</xdr:rowOff>
    </xdr:from>
    <xdr:to>
      <xdr:col>72</xdr:col>
      <xdr:colOff>38100</xdr:colOff>
      <xdr:row>57</xdr:row>
      <xdr:rowOff>114440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105567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162020</xdr:rowOff>
    </xdr:from>
    <xdr:to>
      <xdr:col>67</xdr:col>
      <xdr:colOff>101600</xdr:colOff>
      <xdr:row>57</xdr:row>
      <xdr:rowOff>92170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83297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127904</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1004"/>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33996</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892746"/>
          <a:ext cx="889000" cy="6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33996</xdr:rowOff>
    </xdr:from>
    <xdr:to>
      <xdr:col>76</xdr:col>
      <xdr:colOff>114300</xdr:colOff>
      <xdr:row>76</xdr:row>
      <xdr:rowOff>8781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892746"/>
          <a:ext cx="889000" cy="14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8781</xdr:rowOff>
    </xdr:from>
    <xdr:to>
      <xdr:col>71</xdr:col>
      <xdr:colOff>177800</xdr:colOff>
      <xdr:row>78</xdr:row>
      <xdr:rowOff>27961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038981"/>
          <a:ext cx="889000" cy="36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77104</xdr:rowOff>
    </xdr:from>
    <xdr:to>
      <xdr:col>85</xdr:col>
      <xdr:colOff>177800</xdr:colOff>
      <xdr:row>79</xdr:row>
      <xdr:rowOff>7254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154646</xdr:rowOff>
    </xdr:from>
    <xdr:to>
      <xdr:col>76</xdr:col>
      <xdr:colOff>165100</xdr:colOff>
      <xdr:row>75</xdr:row>
      <xdr:rowOff>84796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8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101323</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6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129431</xdr:rowOff>
    </xdr:from>
    <xdr:to>
      <xdr:col>72</xdr:col>
      <xdr:colOff>38100</xdr:colOff>
      <xdr:row>76</xdr:row>
      <xdr:rowOff>59581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9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76108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7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148611</xdr:rowOff>
    </xdr:from>
    <xdr:to>
      <xdr:col>67</xdr:col>
      <xdr:colOff>101600</xdr:colOff>
      <xdr:row>78</xdr:row>
      <xdr:rowOff>78761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69888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4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20760</xdr:rowOff>
    </xdr:from>
    <xdr:to>
      <xdr:col>85</xdr:col>
      <xdr:colOff>127000</xdr:colOff>
      <xdr:row>97</xdr:row>
      <xdr:rowOff>25712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651410"/>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164252</xdr:rowOff>
    </xdr:from>
    <xdr:to>
      <xdr:col>81</xdr:col>
      <xdr:colOff>50800</xdr:colOff>
      <xdr:row>97</xdr:row>
      <xdr:rowOff>25712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23452"/>
          <a:ext cx="889000" cy="3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164252</xdr:rowOff>
    </xdr:from>
    <xdr:to>
      <xdr:col>76</xdr:col>
      <xdr:colOff>114300</xdr:colOff>
      <xdr:row>97</xdr:row>
      <xdr:rowOff>28353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23452"/>
          <a:ext cx="889000" cy="3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170529</xdr:rowOff>
    </xdr:from>
    <xdr:to>
      <xdr:col>71</xdr:col>
      <xdr:colOff>177800</xdr:colOff>
      <xdr:row>97</xdr:row>
      <xdr:rowOff>28353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29729"/>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141410</xdr:rowOff>
    </xdr:from>
    <xdr:to>
      <xdr:col>85</xdr:col>
      <xdr:colOff>177800</xdr:colOff>
      <xdr:row>97</xdr:row>
      <xdr:rowOff>71560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119837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146362</xdr:rowOff>
    </xdr:from>
    <xdr:to>
      <xdr:col>81</xdr:col>
      <xdr:colOff>101600</xdr:colOff>
      <xdr:row>97</xdr:row>
      <xdr:rowOff>76512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67639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9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113452</xdr:rowOff>
    </xdr:from>
    <xdr:to>
      <xdr:col>76</xdr:col>
      <xdr:colOff>165100</xdr:colOff>
      <xdr:row>97</xdr:row>
      <xdr:rowOff>43602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7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60129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4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149003</xdr:rowOff>
    </xdr:from>
    <xdr:to>
      <xdr:col>72</xdr:col>
      <xdr:colOff>38100</xdr:colOff>
      <xdr:row>97</xdr:row>
      <xdr:rowOff>79153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95680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119729</xdr:rowOff>
    </xdr:from>
    <xdr:to>
      <xdr:col>67</xdr:col>
      <xdr:colOff>101600</xdr:colOff>
      <xdr:row>97</xdr:row>
      <xdr:rowOff>49879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ysClr val="windowText" lastClr="000000"/>
              </a:solidFill>
              <a:effectLst/>
            </a:rPr>
            <a:t>　本町の住民一人当たりの目的別コストは、民生費や衛生費、農林水産業費が類似団体平均を上回る一方で、総務費や土木費、商工費が平均を下回る傾向にある。民生費は、令和</a:t>
          </a:r>
          <a:r>
            <a:rPr lang="en-US" altLang="ja-JP" sz="1400">
              <a:solidFill>
                <a:sysClr val="windowText" lastClr="000000"/>
              </a:solidFill>
              <a:effectLst/>
            </a:rPr>
            <a:t>6</a:t>
          </a:r>
          <a:r>
            <a:rPr lang="ja-JP" altLang="en-US" sz="1400">
              <a:solidFill>
                <a:sysClr val="windowText" lastClr="000000"/>
              </a:solidFill>
              <a:effectLst/>
            </a:rPr>
            <a:t>年度は児童手当の制度拡充や少子化対策、社会保障ニーズの増大により、一人当たりのコストは</a:t>
          </a:r>
          <a:r>
            <a:rPr lang="en-US" altLang="ja-JP" sz="1400">
              <a:solidFill>
                <a:sysClr val="windowText" lastClr="000000"/>
              </a:solidFill>
              <a:effectLst/>
            </a:rPr>
            <a:t>27</a:t>
          </a:r>
          <a:r>
            <a:rPr lang="ja-JP" altLang="en-US" sz="1400">
              <a:solidFill>
                <a:sysClr val="windowText" lastClr="000000"/>
              </a:solidFill>
              <a:effectLst/>
            </a:rPr>
            <a:t>万</a:t>
          </a:r>
          <a:r>
            <a:rPr lang="en-US" altLang="ja-JP" sz="1400">
              <a:solidFill>
                <a:sysClr val="windowText" lastClr="000000"/>
              </a:solidFill>
              <a:effectLst/>
            </a:rPr>
            <a:t>6,120</a:t>
          </a:r>
          <a:r>
            <a:rPr lang="ja-JP" altLang="en-US" sz="1400">
              <a:solidFill>
                <a:sysClr val="windowText" lastClr="000000"/>
              </a:solidFill>
              <a:effectLst/>
            </a:rPr>
            <a:t>円と類似団体平均を大幅に超過している。衛生費についても、町立病院への繰出金により、</a:t>
          </a:r>
          <a:r>
            <a:rPr lang="en-US" altLang="ja-JP" sz="1400">
              <a:solidFill>
                <a:sysClr val="windowText" lastClr="000000"/>
              </a:solidFill>
              <a:effectLst/>
            </a:rPr>
            <a:t>10</a:t>
          </a:r>
          <a:r>
            <a:rPr lang="ja-JP" altLang="en-US" sz="1400">
              <a:solidFill>
                <a:sysClr val="windowText" lastClr="000000"/>
              </a:solidFill>
              <a:effectLst/>
            </a:rPr>
            <a:t>万</a:t>
          </a:r>
          <a:r>
            <a:rPr lang="en-US" altLang="ja-JP" sz="1400">
              <a:solidFill>
                <a:sysClr val="windowText" lastClr="000000"/>
              </a:solidFill>
              <a:effectLst/>
            </a:rPr>
            <a:t>5,292</a:t>
          </a:r>
          <a:r>
            <a:rPr lang="ja-JP" altLang="en-US" sz="1400">
              <a:solidFill>
                <a:sysClr val="windowText" lastClr="000000"/>
              </a:solidFill>
              <a:effectLst/>
            </a:rPr>
            <a:t>円と類似団体平均を上回る高い水準である。総務費は、光ファイバ整備等の大型事業が一段落したことで、類似団体平均を下回る水準へ推移した。一方、土木費や商工費については、依然として類似団体平均を大きく下回っているものの、社会資本整備として、道路改良等の計画的な実施や商工・観光支援として、令和</a:t>
          </a:r>
          <a:r>
            <a:rPr lang="en-US" altLang="ja-JP" sz="1400">
              <a:solidFill>
                <a:sysClr val="windowText" lastClr="000000"/>
              </a:solidFill>
              <a:effectLst/>
            </a:rPr>
            <a:t>5</a:t>
          </a:r>
          <a:r>
            <a:rPr lang="ja-JP" altLang="en-US" sz="1400">
              <a:solidFill>
                <a:sysClr val="windowText" lastClr="000000"/>
              </a:solidFill>
              <a:effectLst/>
            </a:rPr>
            <a:t>年度に導入した地域活性化ポイント事業により、地域経済活性化に寄与し定る状況である。今後も社会保障経費や町立病院の維持運営といった義務的コストの増大が見込まれる中、限られた財源を有効に活用するため、事業費配分の適正化と効率的な行財政運営による財政弾力性の確保が急務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effectLst/>
              <a:latin typeface="+mn-lt"/>
              <a:ea typeface="+mn-ea"/>
              <a:cs typeface="+mn-cs"/>
            </a:rPr>
            <a:t>　令和</a:t>
          </a:r>
          <a:r>
            <a:rPr kumimoji="1" lang="en-US" altLang="ja-JP" sz="1050">
              <a:solidFill>
                <a:sysClr val="windowText" lastClr="000000"/>
              </a:solidFill>
              <a:effectLst/>
              <a:latin typeface="+mn-lt"/>
              <a:ea typeface="+mn-ea"/>
              <a:cs typeface="+mn-cs"/>
            </a:rPr>
            <a:t>3</a:t>
          </a:r>
          <a:r>
            <a:rPr kumimoji="1" lang="ja-JP" altLang="en-US" sz="1050">
              <a:solidFill>
                <a:sysClr val="windowText" lastClr="000000"/>
              </a:solidFill>
              <a:effectLst/>
              <a:latin typeface="+mn-lt"/>
              <a:ea typeface="+mn-ea"/>
              <a:cs typeface="+mn-cs"/>
            </a:rPr>
            <a:t>年度をピークに実質収支額は減少しており、実質単年度収支は赤字により推移している。社会保障関係経費の増大や物価高騰が収支を圧迫しており、財政調整型基金の取崩しにより、実質収支黒字にしている状況にある。標準財政規模の多くを普通交付税等の依存財源が占める財政構造の中、固定資産税の増収等で自主財源の確保に努めているが、町立病院の維持や少子化対策、インフラ老朽化対策などの経常経費が重い負担となっている。今後も予期せぬ財政需要に備え、事業の精査と経費削減を徹底し、基金の適切な積み立てと収支均衡を基本とした持続可能な財政運営の堅持に努める必要がある。</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ysClr val="windowText" lastClr="000000"/>
              </a:solidFill>
              <a:effectLst/>
              <a:latin typeface="+mn-lt"/>
              <a:ea typeface="+mn-ea"/>
              <a:cs typeface="+mn-cs"/>
            </a:rPr>
            <a:t>　全ての会計において赤字は算出されず、健全な水準を維持している。令和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年度決算では、病院事業会計の構成比が大幅に上昇したほか、水道事業、在宅生活支援事業、国民健康保険事業等の各会計においても黒字幅が拡大し、連結全体での財政基盤は安定的に推移している。</a:t>
          </a:r>
        </a:p>
        <a:p>
          <a:pPr eaLnBrk="1" fontAlgn="auto" latinLnBrk="0" hangingPunct="1"/>
          <a:r>
            <a:rPr kumimoji="1" lang="ja-JP" altLang="en-US" sz="1100">
              <a:solidFill>
                <a:sysClr val="windowText" lastClr="000000"/>
              </a:solidFill>
              <a:effectLst/>
              <a:latin typeface="+mn-lt"/>
              <a:ea typeface="+mn-ea"/>
              <a:cs typeface="+mn-cs"/>
            </a:rPr>
            <a:t>　普通会計等においては一定の水準を維持できているが、公営企業会計等への繰出金が一般会計の財政バランスを圧迫する要因となっている。特に町立病院においては、施設や大型医療機器の更新に伴う償還負担等の固定経費が依然として重く、収支構造に大きな影響を与えている。</a:t>
          </a:r>
        </a:p>
        <a:p>
          <a:pPr eaLnBrk="1" fontAlgn="auto" latinLnBrk="0" hangingPunct="1"/>
          <a:r>
            <a:rPr kumimoji="1" lang="ja-JP" altLang="en-US" sz="1100">
              <a:solidFill>
                <a:sysClr val="windowText" lastClr="000000"/>
              </a:solidFill>
              <a:effectLst/>
              <a:latin typeface="+mn-lt"/>
              <a:ea typeface="+mn-ea"/>
              <a:cs typeface="+mn-cs"/>
            </a:rPr>
            <a:t>　今後は、法適化した下水道事業会計を含め、各会計の収支状況の見える化をさらに徹底する必要がある。健全な連結決算を継続するため、各事業の経営効率化と事務事業の精査を並行して進め、持続可能な財政運営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110" zoomScaleNormal="11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8375664</v>
      </c>
      <c r="BO4" s="449"/>
      <c r="BP4" s="449"/>
      <c r="BQ4" s="449"/>
      <c r="BR4" s="449"/>
      <c r="BS4" s="449"/>
      <c r="BT4" s="449"/>
      <c r="BU4" s="450"/>
      <c r="BV4" s="448">
        <v>8296069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4.2</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8156192</v>
      </c>
      <c r="BO5" s="420"/>
      <c r="BP5" s="420"/>
      <c r="BQ5" s="420"/>
      <c r="BR5" s="420"/>
      <c r="BS5" s="420"/>
      <c r="BT5" s="420"/>
      <c r="BU5" s="421"/>
      <c r="BV5" s="419">
        <v>8071055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88.7</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219472</v>
      </c>
      <c r="BO6" s="420"/>
      <c r="BP6" s="420"/>
      <c r="BQ6" s="420"/>
      <c r="BR6" s="420"/>
      <c r="BS6" s="420"/>
      <c r="BT6" s="420"/>
      <c r="BU6" s="421"/>
      <c r="BV6" s="419">
        <v>225014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92.9</v>
      </c>
      <c r="CU6" s="563"/>
      <c r="CV6" s="563"/>
      <c r="CW6" s="563"/>
      <c r="CX6" s="563"/>
      <c r="CY6" s="563"/>
      <c r="CZ6" s="563"/>
      <c r="DA6" s="564"/>
      <c r="DB6" s="562">
        <v>89.1</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40423</v>
      </c>
      <c r="BO7" s="420"/>
      <c r="BP7" s="420"/>
      <c r="BQ7" s="420"/>
      <c r="BR7" s="420"/>
      <c r="BS7" s="420"/>
      <c r="BT7" s="420"/>
      <c r="BU7" s="421"/>
      <c r="BV7" s="419">
        <v>30934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4746785</v>
      </c>
      <c r="CU7" s="420"/>
      <c r="CV7" s="420"/>
      <c r="CW7" s="420"/>
      <c r="CX7" s="420"/>
      <c r="CY7" s="420"/>
      <c r="CZ7" s="420"/>
      <c r="DA7" s="421"/>
      <c r="DB7" s="419">
        <v>4594724</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179049</v>
      </c>
      <c r="BO8" s="420"/>
      <c r="BP8" s="420"/>
      <c r="BQ8" s="420"/>
      <c r="BR8" s="420"/>
      <c r="BS8" s="420"/>
      <c r="BT8" s="420"/>
      <c r="BU8" s="421"/>
      <c r="BV8" s="419">
        <v>194080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0.25</v>
      </c>
      <c r="DC8" s="523"/>
      <c r="DD8" s="523"/>
      <c r="DE8" s="523"/>
      <c r="DF8" s="523"/>
      <c r="DG8" s="523"/>
      <c r="DH8" s="523"/>
      <c r="DI8" s="524"/>
    </row>
    <row r="9" spans="1:119" ht="18.75" customHeight="1" thickBot="1">
      <c r="A9" s="169"/>
      <c r="B9" s="551" t="s">
        <v>106</v>
      </c>
      <c r="C9" s="552"/>
      <c r="D9" s="552"/>
      <c r="E9" s="552"/>
      <c r="F9" s="552"/>
      <c r="G9" s="552"/>
      <c r="H9" s="552"/>
      <c r="I9" s="552"/>
      <c r="J9" s="552"/>
      <c r="K9" s="470"/>
      <c r="L9" s="553" t="s">
        <v>107</v>
      </c>
      <c r="M9" s="554"/>
      <c r="N9" s="554"/>
      <c r="O9" s="554"/>
      <c r="P9" s="554"/>
      <c r="Q9" s="555"/>
      <c r="R9" s="556">
        <v>10323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-15031</v>
      </c>
      <c r="BO9" s="420"/>
      <c r="BP9" s="420"/>
      <c r="BQ9" s="420"/>
      <c r="BR9" s="420"/>
      <c r="BS9" s="420"/>
      <c r="BT9" s="420"/>
      <c r="BU9" s="421"/>
      <c r="BV9" s="419">
        <v>-68251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11.1</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112</v>
      </c>
      <c r="M10" s="376"/>
      <c r="N10" s="376"/>
      <c r="O10" s="376"/>
      <c r="P10" s="376"/>
      <c r="Q10" s="377"/>
      <c r="R10" s="372">
        <v>10950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1016</v>
      </c>
      <c r="BO10" s="420"/>
      <c r="BP10" s="420"/>
      <c r="BQ10" s="420"/>
      <c r="BR10" s="420"/>
      <c r="BS10" s="420"/>
      <c r="BT10" s="420"/>
      <c r="BU10" s="421"/>
      <c r="BV10" s="419">
        <v>759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10099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10000</v>
      </c>
      <c r="S13" s="507"/>
      <c r="T13" s="507"/>
      <c r="U13" s="507"/>
      <c r="V13" s="508"/>
      <c r="W13" s="509" t="s">
        <v>131</v>
      </c>
      <c r="X13" s="405"/>
      <c r="Y13" s="405"/>
      <c r="Z13" s="405"/>
      <c r="AA13" s="405"/>
      <c r="AB13" s="406"/>
      <c r="AC13" s="372">
        <v>587</v>
      </c>
      <c r="AD13" s="373"/>
      <c r="AE13" s="373"/>
      <c r="AF13" s="373"/>
      <c r="AG13" s="374"/>
      <c r="AH13" s="372">
        <v>715</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-14015</v>
      </c>
      <c r="BO13" s="420"/>
      <c r="BP13" s="420"/>
      <c r="BQ13" s="420"/>
      <c r="BR13" s="420"/>
      <c r="BS13" s="420"/>
      <c r="BT13" s="420"/>
      <c r="BU13" s="421"/>
      <c r="BV13" s="419">
        <v>-67492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9</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10272</v>
      </c>
      <c r="S14" s="507"/>
      <c r="T14" s="507"/>
      <c r="U14" s="507"/>
      <c r="V14" s="508"/>
      <c r="W14" s="510"/>
      <c r="X14" s="408"/>
      <c r="Y14" s="408"/>
      <c r="Z14" s="408"/>
      <c r="AA14" s="408"/>
      <c r="AB14" s="409"/>
      <c r="AC14" s="499">
        <v>11.2</v>
      </c>
      <c r="AD14" s="500"/>
      <c r="AE14" s="500"/>
      <c r="AF14" s="500"/>
      <c r="AG14" s="501"/>
      <c r="AH14" s="499">
        <v>13.1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8.1999999999999993</v>
      </c>
      <c r="CU14" s="517"/>
      <c r="CV14" s="517"/>
      <c r="CW14" s="517"/>
      <c r="CX14" s="517"/>
      <c r="CY14" s="517"/>
      <c r="CZ14" s="517"/>
      <c r="DA14" s="518"/>
      <c r="DB14" s="516">
        <v>12.2</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10164</v>
      </c>
      <c r="S15" s="507"/>
      <c r="T15" s="507"/>
      <c r="U15" s="507"/>
      <c r="V15" s="508"/>
      <c r="W15" s="509" t="s">
        <v>137</v>
      </c>
      <c r="X15" s="405"/>
      <c r="Y15" s="405"/>
      <c r="Z15" s="405"/>
      <c r="AA15" s="405"/>
      <c r="AB15" s="406"/>
      <c r="AC15" s="372">
        <v>1369</v>
      </c>
      <c r="AD15" s="373"/>
      <c r="AE15" s="373"/>
      <c r="AF15" s="373"/>
      <c r="AG15" s="374"/>
      <c r="AH15" s="372">
        <v>1382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1122730</v>
      </c>
      <c r="BO15" s="449"/>
      <c r="BP15" s="449"/>
      <c r="BQ15" s="449"/>
      <c r="BR15" s="449"/>
      <c r="BS15" s="449"/>
      <c r="BT15" s="449"/>
      <c r="BU15" s="450"/>
      <c r="BV15" s="448">
        <v>1113118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26.2</v>
      </c>
      <c r="AD16" s="500"/>
      <c r="AE16" s="500"/>
      <c r="AF16" s="500"/>
      <c r="AG16" s="501"/>
      <c r="AH16" s="499">
        <v>25.3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4458279</v>
      </c>
      <c r="BO16" s="420"/>
      <c r="BP16" s="420"/>
      <c r="BQ16" s="420"/>
      <c r="BR16" s="420"/>
      <c r="BS16" s="420"/>
      <c r="BT16" s="420"/>
      <c r="BU16" s="421"/>
      <c r="BV16" s="419">
        <v>4314345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3268</v>
      </c>
      <c r="AD17" s="373"/>
      <c r="AE17" s="373"/>
      <c r="AF17" s="373"/>
      <c r="AG17" s="374"/>
      <c r="AH17" s="372">
        <v>3358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1384368</v>
      </c>
      <c r="BO17" s="420"/>
      <c r="BP17" s="420"/>
      <c r="BQ17" s="420"/>
      <c r="BR17" s="420"/>
      <c r="BS17" s="420"/>
      <c r="BT17" s="420"/>
      <c r="BU17" s="421"/>
      <c r="BV17" s="419">
        <v>1373137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114.03</v>
      </c>
      <c r="M18" s="472"/>
      <c r="N18" s="472"/>
      <c r="O18" s="472"/>
      <c r="P18" s="472"/>
      <c r="Q18" s="472"/>
      <c r="R18" s="473"/>
      <c r="S18" s="473"/>
      <c r="T18" s="473"/>
      <c r="U18" s="473"/>
      <c r="V18" s="474"/>
      <c r="W18" s="490"/>
      <c r="X18" s="491"/>
      <c r="Y18" s="491"/>
      <c r="Z18" s="491"/>
      <c r="AA18" s="491"/>
      <c r="AB18" s="515"/>
      <c r="AC18" s="389">
        <v>62.6</v>
      </c>
      <c r="AD18" s="390"/>
      <c r="AE18" s="390"/>
      <c r="AF18" s="390"/>
      <c r="AG18" s="475"/>
      <c r="AH18" s="389">
        <v>61.6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4449679</v>
      </c>
      <c r="BO18" s="420"/>
      <c r="BP18" s="420"/>
      <c r="BQ18" s="420"/>
      <c r="BR18" s="420"/>
      <c r="BS18" s="420"/>
      <c r="BT18" s="420"/>
      <c r="BU18" s="421"/>
      <c r="BV18" s="419">
        <v>4116908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91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6117980</v>
      </c>
      <c r="BO19" s="420"/>
      <c r="BP19" s="420"/>
      <c r="BQ19" s="420"/>
      <c r="BR19" s="420"/>
      <c r="BS19" s="420"/>
      <c r="BT19" s="420"/>
      <c r="BU19" s="421"/>
      <c r="BV19" s="419">
        <v>5732912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3548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5636817</v>
      </c>
      <c r="BO22" s="449"/>
      <c r="BP22" s="449"/>
      <c r="BQ22" s="449"/>
      <c r="BR22" s="449"/>
      <c r="BS22" s="449"/>
      <c r="BT22" s="449"/>
      <c r="BU22" s="450"/>
      <c r="BV22" s="448">
        <v>5904834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5072343</v>
      </c>
      <c r="BO23" s="420"/>
      <c r="BP23" s="420"/>
      <c r="BQ23" s="420"/>
      <c r="BR23" s="420"/>
      <c r="BS23" s="420"/>
      <c r="BT23" s="420"/>
      <c r="BU23" s="421"/>
      <c r="BV23" s="419">
        <v>5464770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8140</v>
      </c>
      <c r="R24" s="373"/>
      <c r="S24" s="373"/>
      <c r="T24" s="373"/>
      <c r="U24" s="373"/>
      <c r="V24" s="374"/>
      <c r="W24" s="462"/>
      <c r="X24" s="399"/>
      <c r="Y24" s="400"/>
      <c r="Z24" s="375" t="s">
        <v>162</v>
      </c>
      <c r="AA24" s="376"/>
      <c r="AB24" s="376"/>
      <c r="AC24" s="376"/>
      <c r="AD24" s="376"/>
      <c r="AE24" s="376"/>
      <c r="AF24" s="376"/>
      <c r="AG24" s="377"/>
      <c r="AH24" s="372">
        <v>117</v>
      </c>
      <c r="AI24" s="373"/>
      <c r="AJ24" s="373"/>
      <c r="AK24" s="373"/>
      <c r="AL24" s="374"/>
      <c r="AM24" s="372">
        <v>357669</v>
      </c>
      <c r="AN24" s="373"/>
      <c r="AO24" s="373"/>
      <c r="AP24" s="373"/>
      <c r="AQ24" s="373"/>
      <c r="AR24" s="374"/>
      <c r="AS24" s="372">
        <v>3057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3809637</v>
      </c>
      <c r="BO24" s="420"/>
      <c r="BP24" s="420"/>
      <c r="BQ24" s="420"/>
      <c r="BR24" s="420"/>
      <c r="BS24" s="420"/>
      <c r="BT24" s="420"/>
      <c r="BU24" s="421"/>
      <c r="BV24" s="419">
        <v>3835183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6510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796129</v>
      </c>
      <c r="BO25" s="449"/>
      <c r="BP25" s="449"/>
      <c r="BQ25" s="449"/>
      <c r="BR25" s="449"/>
      <c r="BS25" s="449"/>
      <c r="BT25" s="449"/>
      <c r="BU25" s="450"/>
      <c r="BV25" s="448">
        <v>723925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6110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171</v>
      </c>
      <c r="F27" s="376"/>
      <c r="G27" s="376"/>
      <c r="H27" s="376"/>
      <c r="I27" s="376"/>
      <c r="J27" s="376"/>
      <c r="K27" s="377"/>
      <c r="L27" s="372">
        <v>1</v>
      </c>
      <c r="M27" s="373"/>
      <c r="N27" s="373"/>
      <c r="O27" s="373"/>
      <c r="P27" s="374"/>
      <c r="Q27" s="372">
        <v>3230</v>
      </c>
      <c r="R27" s="373"/>
      <c r="S27" s="373"/>
      <c r="T27" s="373"/>
      <c r="U27" s="373"/>
      <c r="V27" s="374"/>
      <c r="W27" s="462"/>
      <c r="X27" s="399"/>
      <c r="Y27" s="400"/>
      <c r="Z27" s="375" t="s">
        <v>172</v>
      </c>
      <c r="AA27" s="376"/>
      <c r="AB27" s="376"/>
      <c r="AC27" s="376"/>
      <c r="AD27" s="376"/>
      <c r="AE27" s="376"/>
      <c r="AF27" s="376"/>
      <c r="AG27" s="377"/>
      <c r="AH27" s="372">
        <v>1</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174</v>
      </c>
      <c r="F28" s="376"/>
      <c r="G28" s="376"/>
      <c r="H28" s="376"/>
      <c r="I28" s="376"/>
      <c r="J28" s="376"/>
      <c r="K28" s="377"/>
      <c r="L28" s="372">
        <v>1</v>
      </c>
      <c r="M28" s="373"/>
      <c r="N28" s="373"/>
      <c r="O28" s="373"/>
      <c r="P28" s="374"/>
      <c r="Q28" s="372">
        <v>2490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824678</v>
      </c>
      <c r="BO28" s="449"/>
      <c r="BP28" s="449"/>
      <c r="BQ28" s="449"/>
      <c r="BR28" s="449"/>
      <c r="BS28" s="449"/>
      <c r="BT28" s="449"/>
      <c r="BU28" s="450"/>
      <c r="BV28" s="448">
        <v>823662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177</v>
      </c>
      <c r="F29" s="376"/>
      <c r="G29" s="376"/>
      <c r="H29" s="376"/>
      <c r="I29" s="376"/>
      <c r="J29" s="376"/>
      <c r="K29" s="377"/>
      <c r="L29" s="372">
        <v>12</v>
      </c>
      <c r="M29" s="373"/>
      <c r="N29" s="373"/>
      <c r="O29" s="373"/>
      <c r="P29" s="374"/>
      <c r="Q29" s="372">
        <v>2350</v>
      </c>
      <c r="R29" s="373"/>
      <c r="S29" s="373"/>
      <c r="T29" s="373"/>
      <c r="U29" s="373"/>
      <c r="V29" s="374"/>
      <c r="W29" s="463"/>
      <c r="X29" s="464"/>
      <c r="Y29" s="465"/>
      <c r="Z29" s="375" t="s">
        <v>178</v>
      </c>
      <c r="AA29" s="376"/>
      <c r="AB29" s="376"/>
      <c r="AC29" s="376"/>
      <c r="AD29" s="376"/>
      <c r="AE29" s="376"/>
      <c r="AF29" s="376"/>
      <c r="AG29" s="377"/>
      <c r="AH29" s="372">
        <v>118</v>
      </c>
      <c r="AI29" s="373"/>
      <c r="AJ29" s="373"/>
      <c r="AK29" s="373"/>
      <c r="AL29" s="374"/>
      <c r="AM29" s="372">
        <v>361609</v>
      </c>
      <c r="AN29" s="373"/>
      <c r="AO29" s="373"/>
      <c r="AP29" s="373"/>
      <c r="AQ29" s="373"/>
      <c r="AR29" s="374"/>
      <c r="AS29" s="372">
        <v>3064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668995</v>
      </c>
      <c r="BO29" s="420"/>
      <c r="BP29" s="420"/>
      <c r="BQ29" s="420"/>
      <c r="BR29" s="420"/>
      <c r="BS29" s="420"/>
      <c r="BT29" s="420"/>
      <c r="BU29" s="421"/>
      <c r="BV29" s="419">
        <v>867924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90.6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1497240</v>
      </c>
      <c r="BO30" s="454"/>
      <c r="BP30" s="454"/>
      <c r="BQ30" s="454"/>
      <c r="BR30" s="454"/>
      <c r="BS30" s="454"/>
      <c r="BT30" s="454"/>
      <c r="BU30" s="455"/>
      <c r="BV30" s="453">
        <v>1416728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病院事業会計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太陽光発電事業特別会計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鳥取県町村総合事務組合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南部町農村振興公社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墓苑事業</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IF('各会計、関係団体の財政状況及び健全化判断比率'!B31="","",'各会計、関係団体の財政状況及び健全化判断比率'!B31)</f>
        <v>在宅生活支援事業会計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南部町・伯耆町清掃施設管理組合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株式会社　緑水園</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IF('各会計、関係団体の財政状況及び健全化判断比率'!B32="","",'各会計、関係団体の財政状況及び健全化判断比率'!B32)</f>
        <v>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鳥取県西部広域行政管理組合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南部町土地開発公社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IF('各会計、関係団体の財政状況及び健全化判断比率'!B33="","",'各会計、関係団体の財政状況及び健全化判断比率'!B33)</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南部箕蚊屋広域連合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南部箕蚊屋広域連合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鳥取県後期高齢者医療広域連合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鳥取県後期高齢者医療広域連合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3zPqS6uYLkxB3p9XLJt4CKm++CC0IRpdYw871e025AqtGjbbFEg+kbfEhD/VXj5JtXMPp3C2hGqJdgPy1J8nng==" saltValue="TZzOTX7A2V5YADohJDQ+Q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539</v>
      </c>
      <c r="D34" s="1151"/>
      <c r="E34" s="1152"/>
      <c r="F34" s="32">
        <v>2.64</v>
      </c>
      <c r="G34" s="33">
        <v>3.07</v>
      </c>
      <c r="H34" s="33">
        <v>4.1399999999999997</v>
      </c>
      <c r="I34" s="33">
        <v>1.95</v>
      </c>
      <c r="J34" s="34">
        <v>6.93</v>
      </c>
      <c r="K34" s="22"/>
      <c r="L34" s="22"/>
      <c r="M34" s="22"/>
      <c r="N34" s="22"/>
      <c r="O34" s="22"/>
      <c r="P34" s="22"/>
    </row>
    <row r="35" spans="1:16" ht="39" customHeight="1">
      <c r="A35" s="22"/>
      <c r="B35" s="35"/>
      <c r="C35" s="1145" t="s">
        <v>540</v>
      </c>
      <c r="D35" s="1146"/>
      <c r="E35" s="1147"/>
      <c r="F35" s="36">
        <v>4.21</v>
      </c>
      <c r="G35" s="37">
        <v>7.82</v>
      </c>
      <c r="H35" s="37">
        <v>5.77</v>
      </c>
      <c r="I35" s="37">
        <v>4.22</v>
      </c>
      <c r="J35" s="38">
        <v>3.76</v>
      </c>
      <c r="K35" s="22"/>
      <c r="L35" s="22"/>
      <c r="M35" s="22"/>
      <c r="N35" s="22"/>
      <c r="O35" s="22"/>
      <c r="P35" s="22"/>
    </row>
    <row r="36" spans="1:16" ht="39" customHeight="1">
      <c r="A36" s="22"/>
      <c r="B36" s="35"/>
      <c r="C36" s="1145" t="s">
        <v>541</v>
      </c>
      <c r="D36" s="1146"/>
      <c r="E36" s="1147"/>
      <c r="F36" s="36">
        <v>1.31</v>
      </c>
      <c r="G36" s="37">
        <v>1.31</v>
      </c>
      <c r="H36" s="37">
        <v>1.55</v>
      </c>
      <c r="I36" s="37">
        <v>1.72</v>
      </c>
      <c r="J36" s="38">
        <v>1.88</v>
      </c>
      <c r="K36" s="22"/>
      <c r="L36" s="22"/>
      <c r="M36" s="22"/>
      <c r="N36" s="22"/>
      <c r="O36" s="22"/>
      <c r="P36" s="22"/>
    </row>
    <row r="37" spans="1:16" ht="39" customHeight="1">
      <c r="A37" s="22"/>
      <c r="B37" s="35"/>
      <c r="C37" s="1145" t="s">
        <v>542</v>
      </c>
      <c r="D37" s="1146"/>
      <c r="E37" s="1147"/>
      <c r="F37" s="36">
        <v>0.71</v>
      </c>
      <c r="G37" s="37">
        <v>0.87</v>
      </c>
      <c r="H37" s="37">
        <v>1.22</v>
      </c>
      <c r="I37" s="37">
        <v>1.1299999999999999</v>
      </c>
      <c r="J37" s="38">
        <v>1.25</v>
      </c>
      <c r="K37" s="22"/>
      <c r="L37" s="22"/>
      <c r="M37" s="22"/>
      <c r="N37" s="22"/>
      <c r="O37" s="22"/>
      <c r="P37" s="22"/>
    </row>
    <row r="38" spans="1:16" ht="39" customHeight="1">
      <c r="A38" s="22"/>
      <c r="B38" s="35"/>
      <c r="C38" s="1145" t="s">
        <v>543</v>
      </c>
      <c r="D38" s="1146"/>
      <c r="E38" s="1147"/>
      <c r="F38" s="36" t="s">
        <v>491</v>
      </c>
      <c r="G38" s="37" t="s">
        <v>491</v>
      </c>
      <c r="H38" s="37" t="s">
        <v>491</v>
      </c>
      <c r="I38" s="37" t="s">
        <v>491</v>
      </c>
      <c r="J38" s="38">
        <v>0.62</v>
      </c>
      <c r="K38" s="22"/>
      <c r="L38" s="22"/>
      <c r="M38" s="22"/>
      <c r="N38" s="22"/>
      <c r="O38" s="22"/>
      <c r="P38" s="22"/>
    </row>
    <row r="39" spans="1:16" ht="39" customHeight="1">
      <c r="A39" s="22"/>
      <c r="B39" s="35"/>
      <c r="C39" s="1145" t="s">
        <v>544</v>
      </c>
      <c r="D39" s="1146"/>
      <c r="E39" s="1147"/>
      <c r="F39" s="36">
        <v>0.14000000000000001</v>
      </c>
      <c r="G39" s="37">
        <v>0.36</v>
      </c>
      <c r="H39" s="37">
        <v>0.56000000000000005</v>
      </c>
      <c r="I39" s="37">
        <v>0.46</v>
      </c>
      <c r="J39" s="38">
        <v>0.52</v>
      </c>
      <c r="K39" s="22"/>
      <c r="L39" s="22"/>
      <c r="M39" s="22"/>
      <c r="N39" s="22"/>
      <c r="O39" s="22"/>
      <c r="P39" s="22"/>
    </row>
    <row r="40" spans="1:16" ht="39" customHeight="1">
      <c r="A40" s="22"/>
      <c r="B40" s="35"/>
      <c r="C40" s="1145" t="s">
        <v>545</v>
      </c>
      <c r="D40" s="1146"/>
      <c r="E40" s="1147"/>
      <c r="F40" s="36">
        <v>0</v>
      </c>
      <c r="G40" s="37">
        <v>0.08</v>
      </c>
      <c r="H40" s="37">
        <v>0.08</v>
      </c>
      <c r="I40" s="37">
        <v>0.06</v>
      </c>
      <c r="J40" s="38">
        <v>0.15</v>
      </c>
      <c r="K40" s="22"/>
      <c r="L40" s="22"/>
      <c r="M40" s="22"/>
      <c r="N40" s="22"/>
      <c r="O40" s="22"/>
      <c r="P40" s="22"/>
    </row>
    <row r="41" spans="1:16" ht="39" customHeight="1">
      <c r="A41" s="22"/>
      <c r="B41" s="35"/>
      <c r="C41" s="1145" t="s">
        <v>546</v>
      </c>
      <c r="D41" s="1146"/>
      <c r="E41" s="1147"/>
      <c r="F41" s="36" t="s">
        <v>491</v>
      </c>
      <c r="G41" s="37" t="s">
        <v>491</v>
      </c>
      <c r="H41" s="37" t="s">
        <v>491</v>
      </c>
      <c r="I41" s="37" t="s">
        <v>491</v>
      </c>
      <c r="J41" s="38">
        <v>0.09</v>
      </c>
      <c r="K41" s="22"/>
      <c r="L41" s="22"/>
      <c r="M41" s="22"/>
      <c r="N41" s="22"/>
      <c r="O41" s="22"/>
      <c r="P41" s="22"/>
    </row>
    <row r="42" spans="1:16" ht="39" customHeight="1">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c r="A43" s="22"/>
      <c r="B43" s="40"/>
      <c r="C43" s="1148" t="s">
        <v>548</v>
      </c>
      <c r="D43" s="1149"/>
      <c r="E43" s="1150"/>
      <c r="F43" s="41">
        <v>0.17</v>
      </c>
      <c r="G43" s="42">
        <v>0.2</v>
      </c>
      <c r="H43" s="42">
        <v>0.05</v>
      </c>
      <c r="I43" s="42">
        <v>1.38</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G29JsmH7d4e3i+B00tGkILrsDI45yQUtE2lLAzbu92Qq9RZVtGJoJ3F0ICuwgEdmpoOLkOu6mj10X14UlFQBxA==" saltValue="V9y6gNmTXcPfQiMzcyPY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76" t="s">
        <v>9</v>
      </c>
      <c r="C45" s="1177"/>
      <c r="D45" s="58"/>
      <c r="E45" s="1182" t="s">
        <v>10</v>
      </c>
      <c r="F45" s="1182"/>
      <c r="G45" s="1182"/>
      <c r="H45" s="1182"/>
      <c r="I45" s="1182"/>
      <c r="J45" s="1183"/>
      <c r="K45" s="59">
        <v>724</v>
      </c>
      <c r="L45" s="60">
        <v>650</v>
      </c>
      <c r="M45" s="60">
        <v>658</v>
      </c>
      <c r="N45" s="60">
        <v>641</v>
      </c>
      <c r="O45" s="61">
        <v>641</v>
      </c>
      <c r="P45" s="48"/>
      <c r="Q45" s="48"/>
      <c r="R45" s="48"/>
      <c r="S45" s="48"/>
      <c r="T45" s="48"/>
      <c r="U45" s="48"/>
    </row>
    <row r="46" spans="1:21" ht="30.75" customHeight="1">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c r="A48" s="48"/>
      <c r="B48" s="1178"/>
      <c r="C48" s="1179"/>
      <c r="D48" s="62"/>
      <c r="E48" s="1155" t="s">
        <v>13</v>
      </c>
      <c r="F48" s="1155"/>
      <c r="G48" s="1155"/>
      <c r="H48" s="1155"/>
      <c r="I48" s="1155"/>
      <c r="J48" s="1156"/>
      <c r="K48" s="63">
        <v>310</v>
      </c>
      <c r="L48" s="64">
        <v>315</v>
      </c>
      <c r="M48" s="64">
        <v>310</v>
      </c>
      <c r="N48" s="64">
        <v>330</v>
      </c>
      <c r="O48" s="65">
        <v>303</v>
      </c>
      <c r="P48" s="48"/>
      <c r="Q48" s="48"/>
      <c r="R48" s="48"/>
      <c r="S48" s="48"/>
      <c r="T48" s="48"/>
      <c r="U48" s="48"/>
    </row>
    <row r="49" spans="1:21" ht="30.75" customHeight="1">
      <c r="A49" s="48"/>
      <c r="B49" s="1178"/>
      <c r="C49" s="1179"/>
      <c r="D49" s="62"/>
      <c r="E49" s="1155" t="s">
        <v>14</v>
      </c>
      <c r="F49" s="1155"/>
      <c r="G49" s="1155"/>
      <c r="H49" s="1155"/>
      <c r="I49" s="1155"/>
      <c r="J49" s="1156"/>
      <c r="K49" s="63">
        <v>25</v>
      </c>
      <c r="L49" s="64">
        <v>24</v>
      </c>
      <c r="M49" s="64">
        <v>22</v>
      </c>
      <c r="N49" s="64">
        <v>22</v>
      </c>
      <c r="O49" s="65">
        <v>16</v>
      </c>
      <c r="P49" s="48"/>
      <c r="Q49" s="48"/>
      <c r="R49" s="48"/>
      <c r="S49" s="48"/>
      <c r="T49" s="48"/>
      <c r="U49" s="48"/>
    </row>
    <row r="50" spans="1:21" ht="30.75" customHeight="1">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c r="A51" s="48"/>
      <c r="B51" s="1180"/>
      <c r="C51" s="1181"/>
      <c r="D51" s="66"/>
      <c r="E51" s="1155" t="s">
        <v>16</v>
      </c>
      <c r="F51" s="1155"/>
      <c r="G51" s="1155"/>
      <c r="H51" s="1155"/>
      <c r="I51" s="1155"/>
      <c r="J51" s="1156"/>
      <c r="K51" s="63">
        <v>0</v>
      </c>
      <c r="L51" s="64">
        <v>0</v>
      </c>
      <c r="M51" s="64" t="s">
        <v>491</v>
      </c>
      <c r="N51" s="64" t="s">
        <v>491</v>
      </c>
      <c r="O51" s="65">
        <v>0</v>
      </c>
      <c r="P51" s="48"/>
      <c r="Q51" s="48"/>
      <c r="R51" s="48"/>
      <c r="S51" s="48"/>
      <c r="T51" s="48"/>
      <c r="U51" s="48"/>
    </row>
    <row r="52" spans="1:21" ht="30.75" customHeight="1">
      <c r="A52" s="48"/>
      <c r="B52" s="1153" t="s">
        <v>17</v>
      </c>
      <c r="C52" s="1154"/>
      <c r="D52" s="66"/>
      <c r="E52" s="1155" t="s">
        <v>18</v>
      </c>
      <c r="F52" s="1155"/>
      <c r="G52" s="1155"/>
      <c r="H52" s="1155"/>
      <c r="I52" s="1155"/>
      <c r="J52" s="1156"/>
      <c r="K52" s="63">
        <v>645</v>
      </c>
      <c r="L52" s="64">
        <v>634</v>
      </c>
      <c r="M52" s="64">
        <v>629</v>
      </c>
      <c r="N52" s="64">
        <v>626</v>
      </c>
      <c r="O52" s="65">
        <v>631</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414</v>
      </c>
      <c r="L53" s="69">
        <v>355</v>
      </c>
      <c r="M53" s="69">
        <v>361</v>
      </c>
      <c r="N53" s="69">
        <v>367</v>
      </c>
      <c r="O53" s="70">
        <v>329</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GqLrgP245KkVJa0w2XOOIryqmcplVIK4Qqp470z4sFK9vWLTKR8kPlx19SdKulpEpXAlEZ6C3be3YlnsQl0Uw==" saltValue="ci3Ul5lfiJ74Yn1dOFYX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96" t="s">
        <v>30</v>
      </c>
      <c r="C41" s="1197"/>
      <c r="D41" s="105"/>
      <c r="E41" s="1198" t="s">
        <v>31</v>
      </c>
      <c r="F41" s="1198"/>
      <c r="G41" s="1198"/>
      <c r="H41" s="1199"/>
      <c r="I41" s="343">
        <v>6448</v>
      </c>
      <c r="J41" s="344">
        <v>6354</v>
      </c>
      <c r="K41" s="344">
        <v>5955</v>
      </c>
      <c r="L41" s="344">
        <v>5905</v>
      </c>
      <c r="M41" s="345">
        <v>5637</v>
      </c>
    </row>
    <row r="42" spans="2:13" ht="27.75" customHeight="1">
      <c r="B42" s="1186"/>
      <c r="C42" s="1187"/>
      <c r="D42" s="106"/>
      <c r="E42" s="1190" t="s">
        <v>32</v>
      </c>
      <c r="F42" s="1190"/>
      <c r="G42" s="1190"/>
      <c r="H42" s="1191"/>
      <c r="I42" s="346" t="s">
        <v>491</v>
      </c>
      <c r="J42" s="347" t="s">
        <v>491</v>
      </c>
      <c r="K42" s="347" t="s">
        <v>491</v>
      </c>
      <c r="L42" s="347" t="s">
        <v>491</v>
      </c>
      <c r="M42" s="348" t="s">
        <v>491</v>
      </c>
    </row>
    <row r="43" spans="2:13" ht="27.75" customHeight="1">
      <c r="B43" s="1186"/>
      <c r="C43" s="1187"/>
      <c r="D43" s="106"/>
      <c r="E43" s="1190" t="s">
        <v>33</v>
      </c>
      <c r="F43" s="1190"/>
      <c r="G43" s="1190"/>
      <c r="H43" s="1191"/>
      <c r="I43" s="346">
        <v>3037</v>
      </c>
      <c r="J43" s="347">
        <v>2884</v>
      </c>
      <c r="K43" s="347">
        <v>2722</v>
      </c>
      <c r="L43" s="347">
        <v>2568</v>
      </c>
      <c r="M43" s="348">
        <v>2334</v>
      </c>
    </row>
    <row r="44" spans="2:13" ht="27.75" customHeight="1">
      <c r="B44" s="1186"/>
      <c r="C44" s="1187"/>
      <c r="D44" s="106"/>
      <c r="E44" s="1190" t="s">
        <v>34</v>
      </c>
      <c r="F44" s="1190"/>
      <c r="G44" s="1190"/>
      <c r="H44" s="1191"/>
      <c r="I44" s="346">
        <v>87</v>
      </c>
      <c r="J44" s="347">
        <v>65</v>
      </c>
      <c r="K44" s="347">
        <v>57</v>
      </c>
      <c r="L44" s="347">
        <v>55</v>
      </c>
      <c r="M44" s="348">
        <v>48</v>
      </c>
    </row>
    <row r="45" spans="2:13" ht="27.75" customHeight="1">
      <c r="B45" s="1186"/>
      <c r="C45" s="1187"/>
      <c r="D45" s="106"/>
      <c r="E45" s="1190" t="s">
        <v>35</v>
      </c>
      <c r="F45" s="1190"/>
      <c r="G45" s="1190"/>
      <c r="H45" s="1191"/>
      <c r="I45" s="346">
        <v>256</v>
      </c>
      <c r="J45" s="347">
        <v>272</v>
      </c>
      <c r="K45" s="347">
        <v>288</v>
      </c>
      <c r="L45" s="347">
        <v>343</v>
      </c>
      <c r="M45" s="348">
        <v>384</v>
      </c>
    </row>
    <row r="46" spans="2:13" ht="27.75" customHeight="1">
      <c r="B46" s="1186"/>
      <c r="C46" s="1187"/>
      <c r="D46" s="107"/>
      <c r="E46" s="1190" t="s">
        <v>36</v>
      </c>
      <c r="F46" s="1190"/>
      <c r="G46" s="1190"/>
      <c r="H46" s="1191"/>
      <c r="I46" s="346" t="s">
        <v>491</v>
      </c>
      <c r="J46" s="347" t="s">
        <v>491</v>
      </c>
      <c r="K46" s="347" t="s">
        <v>491</v>
      </c>
      <c r="L46" s="347" t="s">
        <v>491</v>
      </c>
      <c r="M46" s="348" t="s">
        <v>491</v>
      </c>
    </row>
    <row r="47" spans="2:13" ht="27.75" customHeight="1">
      <c r="B47" s="1186"/>
      <c r="C47" s="1187"/>
      <c r="D47" s="108"/>
      <c r="E47" s="1200" t="s">
        <v>37</v>
      </c>
      <c r="F47" s="1201"/>
      <c r="G47" s="1201"/>
      <c r="H47" s="1202"/>
      <c r="I47" s="346" t="s">
        <v>491</v>
      </c>
      <c r="J47" s="347" t="s">
        <v>491</v>
      </c>
      <c r="K47" s="347" t="s">
        <v>491</v>
      </c>
      <c r="L47" s="347" t="s">
        <v>491</v>
      </c>
      <c r="M47" s="348" t="s">
        <v>491</v>
      </c>
    </row>
    <row r="48" spans="2:13" ht="27.75" customHeight="1">
      <c r="B48" s="1186"/>
      <c r="C48" s="1187"/>
      <c r="D48" s="106"/>
      <c r="E48" s="1190" t="s">
        <v>38</v>
      </c>
      <c r="F48" s="1190"/>
      <c r="G48" s="1190"/>
      <c r="H48" s="1191"/>
      <c r="I48" s="346" t="s">
        <v>491</v>
      </c>
      <c r="J48" s="347" t="s">
        <v>491</v>
      </c>
      <c r="K48" s="347" t="s">
        <v>491</v>
      </c>
      <c r="L48" s="347" t="s">
        <v>491</v>
      </c>
      <c r="M48" s="348" t="s">
        <v>491</v>
      </c>
    </row>
    <row r="49" spans="2:13" ht="27.75" customHeight="1">
      <c r="B49" s="1188"/>
      <c r="C49" s="1189"/>
      <c r="D49" s="106"/>
      <c r="E49" s="1190" t="s">
        <v>39</v>
      </c>
      <c r="F49" s="1190"/>
      <c r="G49" s="1190"/>
      <c r="H49" s="1191"/>
      <c r="I49" s="346" t="s">
        <v>491</v>
      </c>
      <c r="J49" s="347" t="s">
        <v>491</v>
      </c>
      <c r="K49" s="347" t="s">
        <v>491</v>
      </c>
      <c r="L49" s="347" t="s">
        <v>491</v>
      </c>
      <c r="M49" s="348" t="s">
        <v>491</v>
      </c>
    </row>
    <row r="50" spans="2:13" ht="27.75" customHeight="1">
      <c r="B50" s="1184" t="s">
        <v>40</v>
      </c>
      <c r="C50" s="1185"/>
      <c r="D50" s="109"/>
      <c r="E50" s="1190" t="s">
        <v>41</v>
      </c>
      <c r="F50" s="1190"/>
      <c r="G50" s="1190"/>
      <c r="H50" s="1191"/>
      <c r="I50" s="346">
        <v>2097</v>
      </c>
      <c r="J50" s="347">
        <v>2324</v>
      </c>
      <c r="K50" s="347">
        <v>2352</v>
      </c>
      <c r="L50" s="347">
        <v>2117</v>
      </c>
      <c r="M50" s="348">
        <v>1961</v>
      </c>
    </row>
    <row r="51" spans="2:13" ht="27.75" customHeight="1">
      <c r="B51" s="1186"/>
      <c r="C51" s="1187"/>
      <c r="D51" s="106"/>
      <c r="E51" s="1190" t="s">
        <v>42</v>
      </c>
      <c r="F51" s="1190"/>
      <c r="G51" s="1190"/>
      <c r="H51" s="1191"/>
      <c r="I51" s="346">
        <v>19</v>
      </c>
      <c r="J51" s="347">
        <v>18</v>
      </c>
      <c r="K51" s="347">
        <v>19</v>
      </c>
      <c r="L51" s="347">
        <v>19</v>
      </c>
      <c r="M51" s="348">
        <v>16</v>
      </c>
    </row>
    <row r="52" spans="2:13" ht="27.75" customHeight="1">
      <c r="B52" s="1188"/>
      <c r="C52" s="1189"/>
      <c r="D52" s="106"/>
      <c r="E52" s="1190" t="s">
        <v>43</v>
      </c>
      <c r="F52" s="1190"/>
      <c r="G52" s="1190"/>
      <c r="H52" s="1191"/>
      <c r="I52" s="346">
        <v>6959</v>
      </c>
      <c r="J52" s="347">
        <v>6747</v>
      </c>
      <c r="K52" s="347">
        <v>6406</v>
      </c>
      <c r="L52" s="347">
        <v>6249</v>
      </c>
      <c r="M52" s="348">
        <v>6084</v>
      </c>
    </row>
    <row r="53" spans="2:13" ht="27.75" customHeight="1" thickBot="1">
      <c r="B53" s="1192" t="s">
        <v>19</v>
      </c>
      <c r="C53" s="1193"/>
      <c r="D53" s="110"/>
      <c r="E53" s="1194" t="s">
        <v>44</v>
      </c>
      <c r="F53" s="1194"/>
      <c r="G53" s="1194"/>
      <c r="H53" s="1195"/>
      <c r="I53" s="349">
        <v>752</v>
      </c>
      <c r="J53" s="350">
        <v>485</v>
      </c>
      <c r="K53" s="350">
        <v>245</v>
      </c>
      <c r="L53" s="350">
        <v>487</v>
      </c>
      <c r="M53" s="351">
        <v>341</v>
      </c>
    </row>
    <row r="54" spans="2:13" ht="27.75" customHeight="1">
      <c r="B54" s="111"/>
      <c r="C54" s="112"/>
      <c r="D54" s="112"/>
      <c r="E54" s="113"/>
      <c r="F54" s="113"/>
      <c r="G54" s="113"/>
      <c r="H54" s="113"/>
      <c r="I54" s="114"/>
      <c r="J54" s="114"/>
      <c r="K54" s="114"/>
      <c r="L54" s="114"/>
      <c r="M54" s="114"/>
    </row>
    <row r="55" spans="2:13"/>
  </sheetData>
  <sheetProtection algorithmName="SHA-512" hashValue="23jQ7KAHmkK07w444DWtP4ZhGTlmMDYpBalyIN84535zrUg7+t3xcIyQyRtnBxcmnA1R68Zr4GfzB0g72pMk4A==" saltValue="Q7MZX55fInzGYuLGw+3X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352">
        <v>823</v>
      </c>
      <c r="G55" s="352">
        <v>824</v>
      </c>
      <c r="H55" s="353">
        <v>825</v>
      </c>
    </row>
    <row r="56" spans="2:8" ht="52.5" customHeight="1">
      <c r="B56" s="122"/>
      <c r="C56" s="1213" t="s">
        <v>47</v>
      </c>
      <c r="D56" s="1213"/>
      <c r="E56" s="1214"/>
      <c r="F56" s="354">
        <v>1017</v>
      </c>
      <c r="G56" s="354">
        <v>868</v>
      </c>
      <c r="H56" s="355">
        <v>669</v>
      </c>
    </row>
    <row r="57" spans="2:8" ht="53.25" customHeight="1">
      <c r="B57" s="122"/>
      <c r="C57" s="1215" t="s">
        <v>48</v>
      </c>
      <c r="D57" s="1215"/>
      <c r="E57" s="1216"/>
      <c r="F57" s="356">
        <v>1480</v>
      </c>
      <c r="G57" s="356">
        <v>1417</v>
      </c>
      <c r="H57" s="357">
        <v>1497</v>
      </c>
    </row>
    <row r="58" spans="2:8" ht="45.75" customHeight="1">
      <c r="B58" s="123"/>
      <c r="C58" s="1203" t="s">
        <v>565</v>
      </c>
      <c r="D58" s="1204"/>
      <c r="E58" s="1205"/>
      <c r="F58" s="358">
        <v>873</v>
      </c>
      <c r="G58" s="358">
        <v>876</v>
      </c>
      <c r="H58" s="359">
        <v>880</v>
      </c>
    </row>
    <row r="59" spans="2:8" ht="45.75" customHeight="1">
      <c r="B59" s="123"/>
      <c r="C59" s="1203" t="s">
        <v>566</v>
      </c>
      <c r="D59" s="1204"/>
      <c r="E59" s="1205"/>
      <c r="F59" s="358">
        <v>196</v>
      </c>
      <c r="G59" s="358">
        <v>209</v>
      </c>
      <c r="H59" s="359">
        <v>246</v>
      </c>
    </row>
    <row r="60" spans="2:8" ht="45.75" customHeight="1">
      <c r="B60" s="123"/>
      <c r="C60" s="1203" t="s">
        <v>567</v>
      </c>
      <c r="D60" s="1204"/>
      <c r="E60" s="1205"/>
      <c r="F60" s="358">
        <v>284</v>
      </c>
      <c r="G60" s="358">
        <v>185</v>
      </c>
      <c r="H60" s="359">
        <v>189</v>
      </c>
    </row>
    <row r="61" spans="2:8" ht="45.75" customHeight="1">
      <c r="B61" s="123"/>
      <c r="C61" s="1203" t="s">
        <v>568</v>
      </c>
      <c r="D61" s="1204"/>
      <c r="E61" s="1205"/>
      <c r="F61" s="358">
        <v>70</v>
      </c>
      <c r="G61" s="358">
        <v>88</v>
      </c>
      <c r="H61" s="359">
        <v>114</v>
      </c>
    </row>
    <row r="62" spans="2:8" ht="45.75" customHeight="1" thickBot="1">
      <c r="B62" s="124"/>
      <c r="C62" s="1206" t="s">
        <v>569</v>
      </c>
      <c r="D62" s="1207"/>
      <c r="E62" s="1208"/>
      <c r="F62" s="360">
        <v>21</v>
      </c>
      <c r="G62" s="360">
        <v>24</v>
      </c>
      <c r="H62" s="361">
        <v>35</v>
      </c>
    </row>
    <row r="63" spans="2:8" ht="52.5" customHeight="1" thickBot="1">
      <c r="B63" s="125"/>
      <c r="C63" s="1209" t="s">
        <v>49</v>
      </c>
      <c r="D63" s="1209"/>
      <c r="E63" s="1210"/>
      <c r="F63" s="362">
        <v>3320</v>
      </c>
      <c r="G63" s="362">
        <v>3108</v>
      </c>
      <c r="H63" s="363">
        <v>2991</v>
      </c>
    </row>
    <row r="64" spans="2:8"/>
  </sheetData>
  <sheetProtection algorithmName="SHA-512" hashValue="uN9sPL6t6RiRtohEz8PoIxSDJeZ/8t1hAlnP8dWZnT1SLpzFDxta+RcC4r7c+6D2+2jAeU41GwfyOclwVNIcvg==" saltValue="xq4SPABFtyTG4nf5onmT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529</v>
      </c>
      <c r="G2" s="139"/>
      <c r="H2" s="140"/>
    </row>
    <row r="3" spans="1:8">
      <c r="A3" s="136" t="s">
        <v>522</v>
      </c>
      <c r="B3" s="141"/>
      <c r="C3" s="142"/>
      <c r="D3" s="143">
        <v>187479</v>
      </c>
      <c r="E3" s="144"/>
      <c r="F3" s="145">
        <v>117234</v>
      </c>
      <c r="G3" s="146"/>
      <c r="H3" s="147"/>
    </row>
    <row r="4" spans="1:8">
      <c r="A4" s="148"/>
      <c r="B4" s="149"/>
      <c r="C4" s="150"/>
      <c r="D4" s="151">
        <v>30533</v>
      </c>
      <c r="E4" s="152"/>
      <c r="F4" s="153">
        <v>59796</v>
      </c>
      <c r="G4" s="154"/>
      <c r="H4" s="155"/>
    </row>
    <row r="5" spans="1:8">
      <c r="A5" s="136" t="s">
        <v>524</v>
      </c>
      <c r="B5" s="141"/>
      <c r="C5" s="142"/>
      <c r="D5" s="143">
        <v>119622</v>
      </c>
      <c r="E5" s="144"/>
      <c r="F5" s="145">
        <v>97758</v>
      </c>
      <c r="G5" s="146"/>
      <c r="H5" s="147"/>
    </row>
    <row r="6" spans="1:8">
      <c r="A6" s="148"/>
      <c r="B6" s="149"/>
      <c r="C6" s="150"/>
      <c r="D6" s="151">
        <v>28434</v>
      </c>
      <c r="E6" s="152"/>
      <c r="F6" s="153">
        <v>45946</v>
      </c>
      <c r="G6" s="154"/>
      <c r="H6" s="155"/>
    </row>
    <row r="7" spans="1:8">
      <c r="A7" s="136" t="s">
        <v>525</v>
      </c>
      <c r="B7" s="141"/>
      <c r="C7" s="142"/>
      <c r="D7" s="143">
        <v>62593</v>
      </c>
      <c r="E7" s="144"/>
      <c r="F7" s="145">
        <v>91338</v>
      </c>
      <c r="G7" s="146"/>
      <c r="H7" s="147"/>
    </row>
    <row r="8" spans="1:8">
      <c r="A8" s="148"/>
      <c r="B8" s="149"/>
      <c r="C8" s="150"/>
      <c r="D8" s="151">
        <v>29199</v>
      </c>
      <c r="E8" s="152"/>
      <c r="F8" s="153">
        <v>43989</v>
      </c>
      <c r="G8" s="154"/>
      <c r="H8" s="155"/>
    </row>
    <row r="9" spans="1:8">
      <c r="A9" s="136" t="s">
        <v>526</v>
      </c>
      <c r="B9" s="141"/>
      <c r="C9" s="142"/>
      <c r="D9" s="143">
        <v>99570</v>
      </c>
      <c r="E9" s="144"/>
      <c r="F9" s="145">
        <v>103975</v>
      </c>
      <c r="G9" s="146"/>
      <c r="H9" s="147"/>
    </row>
    <row r="10" spans="1:8">
      <c r="A10" s="148"/>
      <c r="B10" s="149"/>
      <c r="C10" s="150"/>
      <c r="D10" s="151">
        <v>66292</v>
      </c>
      <c r="E10" s="152"/>
      <c r="F10" s="153">
        <v>52698</v>
      </c>
      <c r="G10" s="154"/>
      <c r="H10" s="155"/>
    </row>
    <row r="11" spans="1:8">
      <c r="A11" s="136" t="s">
        <v>527</v>
      </c>
      <c r="B11" s="141"/>
      <c r="C11" s="142"/>
      <c r="D11" s="143">
        <v>75080</v>
      </c>
      <c r="E11" s="144"/>
      <c r="F11" s="145">
        <v>112678</v>
      </c>
      <c r="G11" s="146"/>
      <c r="H11" s="147"/>
    </row>
    <row r="12" spans="1:8">
      <c r="A12" s="148"/>
      <c r="B12" s="149"/>
      <c r="C12" s="156"/>
      <c r="D12" s="151">
        <v>41979</v>
      </c>
      <c r="E12" s="152"/>
      <c r="F12" s="153">
        <v>55165</v>
      </c>
      <c r="G12" s="154"/>
      <c r="H12" s="155"/>
    </row>
    <row r="13" spans="1:8">
      <c r="A13" s="136"/>
      <c r="B13" s="141"/>
      <c r="C13" s="157"/>
      <c r="D13" s="158">
        <v>108869</v>
      </c>
      <c r="E13" s="159"/>
      <c r="F13" s="160">
        <v>104597</v>
      </c>
      <c r="G13" s="161"/>
      <c r="H13" s="147"/>
    </row>
    <row r="14" spans="1:8">
      <c r="A14" s="148"/>
      <c r="B14" s="149"/>
      <c r="C14" s="150"/>
      <c r="D14" s="151">
        <v>39287</v>
      </c>
      <c r="E14" s="152"/>
      <c r="F14" s="153">
        <v>51519</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4.37</v>
      </c>
      <c r="C19" s="162">
        <f>ROUND(VALUE(SUBSTITUTE(実質収支比率等に係る経年分析!G$48,"▲","-")),2)</f>
        <v>7.83</v>
      </c>
      <c r="D19" s="162">
        <f>ROUND(VALUE(SUBSTITUTE(実質収支比率等に係る経年分析!H$48,"▲","-")),2)</f>
        <v>5.78</v>
      </c>
      <c r="E19" s="162">
        <f>ROUND(VALUE(SUBSTITUTE(実質収支比率等に係る経年分析!I$48,"▲","-")),2)</f>
        <v>4.22</v>
      </c>
      <c r="F19" s="162">
        <f>ROUND(VALUE(SUBSTITUTE(実質収支比率等に係る経年分析!J$48,"▲","-")),2)</f>
        <v>3.77</v>
      </c>
    </row>
    <row r="20" spans="1:11">
      <c r="A20" s="162" t="s">
        <v>53</v>
      </c>
      <c r="B20" s="162">
        <f>ROUND(VALUE(SUBSTITUTE(実質収支比率等に係る経年分析!F$47,"▲","-")),2)</f>
        <v>18.62</v>
      </c>
      <c r="C20" s="162">
        <f>ROUND(VALUE(SUBSTITUTE(実質収支比率等に係る経年分析!G$47,"▲","-")),2)</f>
        <v>17.61</v>
      </c>
      <c r="D20" s="162">
        <f>ROUND(VALUE(SUBSTITUTE(実質収支比率等に係る経年分析!H$47,"▲","-")),2)</f>
        <v>18.12</v>
      </c>
      <c r="E20" s="162">
        <f>ROUND(VALUE(SUBSTITUTE(実質収支比率等に係る経年分析!I$47,"▲","-")),2)</f>
        <v>17.93</v>
      </c>
      <c r="F20" s="162">
        <f>ROUND(VALUE(SUBSTITUTE(実質収支比率等に係る経年分析!J$47,"▲","-")),2)</f>
        <v>17.37</v>
      </c>
    </row>
    <row r="21" spans="1:11">
      <c r="A21" s="162" t="s">
        <v>54</v>
      </c>
      <c r="B21" s="162">
        <f>IF(ISNUMBER(VALUE(SUBSTITUTE(実質収支比率等に係る経年分析!F$49,"▲","-"))),ROUND(VALUE(SUBSTITUTE(実質収支比率等に係る経年分析!F$49,"▲","-")),2),NA())</f>
        <v>-0.37</v>
      </c>
      <c r="C21" s="162">
        <f>IF(ISNUMBER(VALUE(SUBSTITUTE(実質収支比率等に係る経年分析!G$49,"▲","-"))),ROUND(VALUE(SUBSTITUTE(実質収支比率等に係る経年分析!G$49,"▲","-")),2),NA())</f>
        <v>3.7</v>
      </c>
      <c r="D21" s="162">
        <f>IF(ISNUMBER(VALUE(SUBSTITUTE(実質収支比率等に係る経年分析!H$49,"▲","-"))),ROUND(VALUE(SUBSTITUTE(実質収支比率等に係る経年分析!H$49,"▲","-")),2),NA())</f>
        <v>-0.89</v>
      </c>
      <c r="E21" s="162">
        <f>IF(ISNUMBER(VALUE(SUBSTITUTE(実質収支比率等に係る経年分析!I$49,"▲","-"))),ROUND(VALUE(SUBSTITUTE(実質収支比率等に係る経年分析!I$49,"▲","-")),2),NA())</f>
        <v>-1.47</v>
      </c>
      <c r="F21" s="162">
        <f>IF(ISNUMBER(VALUE(SUBSTITUTE(実質収支比率等に係る経年分析!J$49,"▲","-"))),ROUND(VALUE(SUBSTITUTE(実質収支比率等に係る経年分析!J$49,"▲","-")),2),NA())</f>
        <v>-0.3</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1.38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後期高齢者医療事業</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0.09</v>
      </c>
    </row>
    <row r="30" spans="1:11">
      <c r="A30" s="163" t="str">
        <f>IF(連結実質赤字比率に係る赤字・黒字の構成分析!C$40="",NA(),連結実質赤字比率に係る赤字・黒字の構成分析!C$40)</f>
        <v>太陽光発電事業特別会計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c r="A31" s="163" t="str">
        <f>IF(連結実質赤字比率に係る赤字・黒字の構成分析!C$39="",NA(),連結実質赤字比率に係る赤字・黒字の構成分析!C$39)</f>
        <v>国民健康保険事業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0.56000000000000005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0.52</v>
      </c>
    </row>
    <row r="32" spans="1:11">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0.62</v>
      </c>
    </row>
    <row r="33" spans="1:16">
      <c r="A33" s="163" t="str">
        <f>IF(連結実質赤字比率に係る赤字・黒字の構成分析!C$37="",NA(),連結実質赤字比率に係る赤字・黒字の構成分析!C$37)</f>
        <v>在宅生活支援事業会計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1.1299999999999999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1.25</v>
      </c>
    </row>
    <row r="34" spans="1:16">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1.88</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7.82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3.76</v>
      </c>
    </row>
    <row r="36" spans="1:16">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4.1399999999999997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6.93</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645</v>
      </c>
      <c r="E42" s="164"/>
      <c r="F42" s="164"/>
      <c r="G42" s="164">
        <f>'実質公債費比率（分子）の構造'!L$52</f>
        <v>634</v>
      </c>
      <c r="H42" s="164"/>
      <c r="I42" s="164"/>
      <c r="J42" s="164">
        <f>'実質公債費比率（分子）の構造'!M$52</f>
        <v>629</v>
      </c>
      <c r="K42" s="164"/>
      <c r="L42" s="164"/>
      <c r="M42" s="164">
        <f>'実質公債費比率（分子）の構造'!N$52</f>
        <v>626</v>
      </c>
      <c r="N42" s="164"/>
      <c r="O42" s="164"/>
      <c r="P42" s="164">
        <f>'実質公債費比率（分子）の構造'!O$52</f>
        <v>631</v>
      </c>
    </row>
    <row r="43" spans="1:16">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c r="A45" s="164" t="s">
        <v>63</v>
      </c>
      <c r="B45" s="164">
        <f>'実質公債費比率（分子）の構造'!K$49</f>
        <v>25</v>
      </c>
      <c r="C45" s="164"/>
      <c r="D45" s="164"/>
      <c r="E45" s="164">
        <f>'実質公債費比率（分子）の構造'!L$49</f>
        <v>24</v>
      </c>
      <c r="F45" s="164"/>
      <c r="G45" s="164"/>
      <c r="H45" s="164">
        <f>'実質公債費比率（分子）の構造'!M$49</f>
        <v>22</v>
      </c>
      <c r="I45" s="164"/>
      <c r="J45" s="164"/>
      <c r="K45" s="164">
        <f>'実質公債費比率（分子）の構造'!N$49</f>
        <v>22</v>
      </c>
      <c r="L45" s="164"/>
      <c r="M45" s="164"/>
      <c r="N45" s="164">
        <f>'実質公債費比率（分子）の構造'!O$49</f>
        <v>16</v>
      </c>
      <c r="O45" s="164"/>
      <c r="P45" s="164"/>
    </row>
    <row r="46" spans="1:16">
      <c r="A46" s="164" t="s">
        <v>64</v>
      </c>
      <c r="B46" s="164">
        <f>'実質公債費比率（分子）の構造'!K$48</f>
        <v>310</v>
      </c>
      <c r="C46" s="164"/>
      <c r="D46" s="164"/>
      <c r="E46" s="164">
        <f>'実質公債費比率（分子）の構造'!L$48</f>
        <v>315</v>
      </c>
      <c r="F46" s="164"/>
      <c r="G46" s="164"/>
      <c r="H46" s="164">
        <f>'実質公債費比率（分子）の構造'!M$48</f>
        <v>310</v>
      </c>
      <c r="I46" s="164"/>
      <c r="J46" s="164"/>
      <c r="K46" s="164">
        <f>'実質公債費比率（分子）の構造'!N$48</f>
        <v>330</v>
      </c>
      <c r="L46" s="164"/>
      <c r="M46" s="164"/>
      <c r="N46" s="164">
        <f>'実質公債費比率（分子）の構造'!O$48</f>
        <v>303</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724</v>
      </c>
      <c r="C49" s="164"/>
      <c r="D49" s="164"/>
      <c r="E49" s="164">
        <f>'実質公債費比率（分子）の構造'!L$45</f>
        <v>650</v>
      </c>
      <c r="F49" s="164"/>
      <c r="G49" s="164"/>
      <c r="H49" s="164">
        <f>'実質公債費比率（分子）の構造'!M$45</f>
        <v>658</v>
      </c>
      <c r="I49" s="164"/>
      <c r="J49" s="164"/>
      <c r="K49" s="164">
        <f>'実質公債費比率（分子）の構造'!N$45</f>
        <v>641</v>
      </c>
      <c r="L49" s="164"/>
      <c r="M49" s="164"/>
      <c r="N49" s="164">
        <f>'実質公債費比率（分子）の構造'!O$45</f>
        <v>641</v>
      </c>
      <c r="O49" s="164"/>
      <c r="P49" s="164"/>
    </row>
    <row r="50" spans="1:16">
      <c r="A50" s="164" t="s">
        <v>67</v>
      </c>
      <c r="B50" s="164" t="e">
        <f>NA()</f>
        <v>#N/A</v>
      </c>
      <c r="C50" s="164">
        <f>IF(ISNUMBER('実質公債費比率（分子）の構造'!K$53),'実質公債費比率（分子）の構造'!K$53,NA())</f>
        <v>414</v>
      </c>
      <c r="D50" s="164" t="e">
        <f>NA()</f>
        <v>#N/A</v>
      </c>
      <c r="E50" s="164" t="e">
        <f>NA()</f>
        <v>#N/A</v>
      </c>
      <c r="F50" s="164">
        <f>IF(ISNUMBER('実質公債費比率（分子）の構造'!L$53),'実質公債費比率（分子）の構造'!L$53,NA())</f>
        <v>355</v>
      </c>
      <c r="G50" s="164" t="e">
        <f>NA()</f>
        <v>#N/A</v>
      </c>
      <c r="H50" s="164" t="e">
        <f>NA()</f>
        <v>#N/A</v>
      </c>
      <c r="I50" s="164">
        <f>IF(ISNUMBER('実質公債費比率（分子）の構造'!M$53),'実質公債費比率（分子）の構造'!M$53,NA())</f>
        <v>361</v>
      </c>
      <c r="J50" s="164" t="e">
        <f>NA()</f>
        <v>#N/A</v>
      </c>
      <c r="K50" s="164" t="e">
        <f>NA()</f>
        <v>#N/A</v>
      </c>
      <c r="L50" s="164">
        <f>IF(ISNUMBER('実質公債費比率（分子）の構造'!N$53),'実質公債費比率（分子）の構造'!N$53,NA())</f>
        <v>367</v>
      </c>
      <c r="M50" s="164" t="e">
        <f>NA()</f>
        <v>#N/A</v>
      </c>
      <c r="N50" s="164" t="e">
        <f>NA()</f>
        <v>#N/A</v>
      </c>
      <c r="O50" s="164">
        <f>IF(ISNUMBER('実質公債費比率（分子）の構造'!O$53),'実質公債費比率（分子）の構造'!O$53,NA())</f>
        <v>329</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6959</v>
      </c>
      <c r="E56" s="163"/>
      <c r="F56" s="163"/>
      <c r="G56" s="163">
        <f>'将来負担比率（分子）の構造'!J$52</f>
        <v>6747</v>
      </c>
      <c r="H56" s="163"/>
      <c r="I56" s="163"/>
      <c r="J56" s="163">
        <f>'将来負担比率（分子）の構造'!K$52</f>
        <v>6406</v>
      </c>
      <c r="K56" s="163"/>
      <c r="L56" s="163"/>
      <c r="M56" s="163">
        <f>'将来負担比率（分子）の構造'!L$52</f>
        <v>6249</v>
      </c>
      <c r="N56" s="163"/>
      <c r="O56" s="163"/>
      <c r="P56" s="163">
        <f>'将来負担比率（分子）の構造'!M$52</f>
        <v>6084</v>
      </c>
    </row>
    <row r="57" spans="1:16">
      <c r="A57" s="163" t="s">
        <v>42</v>
      </c>
      <c r="B57" s="163"/>
      <c r="C57" s="163"/>
      <c r="D57" s="163">
        <f>'将来負担比率（分子）の構造'!I$51</f>
        <v>19</v>
      </c>
      <c r="E57" s="163"/>
      <c r="F57" s="163"/>
      <c r="G57" s="163">
        <f>'将来負担比率（分子）の構造'!J$51</f>
        <v>18</v>
      </c>
      <c r="H57" s="163"/>
      <c r="I57" s="163"/>
      <c r="J57" s="163">
        <f>'将来負担比率（分子）の構造'!K$51</f>
        <v>19</v>
      </c>
      <c r="K57" s="163"/>
      <c r="L57" s="163"/>
      <c r="M57" s="163">
        <f>'将来負担比率（分子）の構造'!L$51</f>
        <v>19</v>
      </c>
      <c r="N57" s="163"/>
      <c r="O57" s="163"/>
      <c r="P57" s="163">
        <f>'将来負担比率（分子）の構造'!M$51</f>
        <v>16</v>
      </c>
    </row>
    <row r="58" spans="1:16">
      <c r="A58" s="163" t="s">
        <v>41</v>
      </c>
      <c r="B58" s="163"/>
      <c r="C58" s="163"/>
      <c r="D58" s="163">
        <f>'将来負担比率（分子）の構造'!I$50</f>
        <v>2097</v>
      </c>
      <c r="E58" s="163"/>
      <c r="F58" s="163"/>
      <c r="G58" s="163">
        <f>'将来負担比率（分子）の構造'!J$50</f>
        <v>2324</v>
      </c>
      <c r="H58" s="163"/>
      <c r="I58" s="163"/>
      <c r="J58" s="163">
        <f>'将来負担比率（分子）の構造'!K$50</f>
        <v>2352</v>
      </c>
      <c r="K58" s="163"/>
      <c r="L58" s="163"/>
      <c r="M58" s="163">
        <f>'将来負担比率（分子）の構造'!L$50</f>
        <v>2117</v>
      </c>
      <c r="N58" s="163"/>
      <c r="O58" s="163"/>
      <c r="P58" s="163">
        <f>'将来負担比率（分子）の構造'!M$50</f>
        <v>1961</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256</v>
      </c>
      <c r="C62" s="163"/>
      <c r="D62" s="163"/>
      <c r="E62" s="163">
        <f>'将来負担比率（分子）の構造'!J$45</f>
        <v>272</v>
      </c>
      <c r="F62" s="163"/>
      <c r="G62" s="163"/>
      <c r="H62" s="163">
        <f>'将来負担比率（分子）の構造'!K$45</f>
        <v>288</v>
      </c>
      <c r="I62" s="163"/>
      <c r="J62" s="163"/>
      <c r="K62" s="163">
        <f>'将来負担比率（分子）の構造'!L$45</f>
        <v>343</v>
      </c>
      <c r="L62" s="163"/>
      <c r="M62" s="163"/>
      <c r="N62" s="163">
        <f>'将来負担比率（分子）の構造'!M$45</f>
        <v>384</v>
      </c>
      <c r="O62" s="163"/>
      <c r="P62" s="163"/>
    </row>
    <row r="63" spans="1:16">
      <c r="A63" s="163" t="s">
        <v>34</v>
      </c>
      <c r="B63" s="163">
        <f>'将来負担比率（分子）の構造'!I$44</f>
        <v>87</v>
      </c>
      <c r="C63" s="163"/>
      <c r="D63" s="163"/>
      <c r="E63" s="163">
        <f>'将来負担比率（分子）の構造'!J$44</f>
        <v>65</v>
      </c>
      <c r="F63" s="163"/>
      <c r="G63" s="163"/>
      <c r="H63" s="163">
        <f>'将来負担比率（分子）の構造'!K$44</f>
        <v>57</v>
      </c>
      <c r="I63" s="163"/>
      <c r="J63" s="163"/>
      <c r="K63" s="163">
        <f>'将来負担比率（分子）の構造'!L$44</f>
        <v>55</v>
      </c>
      <c r="L63" s="163"/>
      <c r="M63" s="163"/>
      <c r="N63" s="163">
        <f>'将来負担比率（分子）の構造'!M$44</f>
        <v>48</v>
      </c>
      <c r="O63" s="163"/>
      <c r="P63" s="163"/>
    </row>
    <row r="64" spans="1:16">
      <c r="A64" s="163" t="s">
        <v>33</v>
      </c>
      <c r="B64" s="163">
        <f>'将来負担比率（分子）の構造'!I$43</f>
        <v>3037</v>
      </c>
      <c r="C64" s="163"/>
      <c r="D64" s="163"/>
      <c r="E64" s="163">
        <f>'将来負担比率（分子）の構造'!J$43</f>
        <v>2884</v>
      </c>
      <c r="F64" s="163"/>
      <c r="G64" s="163"/>
      <c r="H64" s="163">
        <f>'将来負担比率（分子）の構造'!K$43</f>
        <v>2722</v>
      </c>
      <c r="I64" s="163"/>
      <c r="J64" s="163"/>
      <c r="K64" s="163">
        <f>'将来負担比率（分子）の構造'!L$43</f>
        <v>2568</v>
      </c>
      <c r="L64" s="163"/>
      <c r="M64" s="163"/>
      <c r="N64" s="163">
        <f>'将来負担比率（分子）の構造'!M$43</f>
        <v>2334</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6448</v>
      </c>
      <c r="C66" s="163"/>
      <c r="D66" s="163"/>
      <c r="E66" s="163">
        <f>'将来負担比率（分子）の構造'!J$41</f>
        <v>6354</v>
      </c>
      <c r="F66" s="163"/>
      <c r="G66" s="163"/>
      <c r="H66" s="163">
        <f>'将来負担比率（分子）の構造'!K$41</f>
        <v>5955</v>
      </c>
      <c r="I66" s="163"/>
      <c r="J66" s="163"/>
      <c r="K66" s="163">
        <f>'将来負担比率（分子）の構造'!L$41</f>
        <v>5905</v>
      </c>
      <c r="L66" s="163"/>
      <c r="M66" s="163"/>
      <c r="N66" s="163">
        <f>'将来負担比率（分子）の構造'!M$41</f>
        <v>5637</v>
      </c>
      <c r="O66" s="163"/>
      <c r="P66" s="163"/>
    </row>
    <row r="67" spans="1:16">
      <c r="A67" s="163" t="s">
        <v>71</v>
      </c>
      <c r="B67" s="163" t="e">
        <f>NA()</f>
        <v>#N/A</v>
      </c>
      <c r="C67" s="163">
        <f>IF(ISNUMBER('将来負担比率（分子）の構造'!I$53), IF('将来負担比率（分子）の構造'!I$53 &lt; 0, 0, '将来負担比率（分子）の構造'!I$53), NA())</f>
        <v>752</v>
      </c>
      <c r="D67" s="163" t="e">
        <f>NA()</f>
        <v>#N/A</v>
      </c>
      <c r="E67" s="163" t="e">
        <f>NA()</f>
        <v>#N/A</v>
      </c>
      <c r="F67" s="163">
        <f>IF(ISNUMBER('将来負担比率（分子）の構造'!J$53), IF('将来負担比率（分子）の構造'!J$53 &lt; 0, 0, '将来負担比率（分子）の構造'!J$53), NA())</f>
        <v>485</v>
      </c>
      <c r="G67" s="163" t="e">
        <f>NA()</f>
        <v>#N/A</v>
      </c>
      <c r="H67" s="163" t="e">
        <f>NA()</f>
        <v>#N/A</v>
      </c>
      <c r="I67" s="163">
        <f>IF(ISNUMBER('将来負担比率（分子）の構造'!K$53), IF('将来負担比率（分子）の構造'!K$53 &lt; 0, 0, '将来負担比率（分子）の構造'!K$53), NA())</f>
        <v>245</v>
      </c>
      <c r="J67" s="163" t="e">
        <f>NA()</f>
        <v>#N/A</v>
      </c>
      <c r="K67" s="163" t="e">
        <f>NA()</f>
        <v>#N/A</v>
      </c>
      <c r="L67" s="163">
        <f>IF(ISNUMBER('将来負担比率（分子）の構造'!L$53), IF('将来負担比率（分子）の構造'!L$53 &lt; 0, 0, '将来負担比率（分子）の構造'!L$53), NA())</f>
        <v>487</v>
      </c>
      <c r="M67" s="163" t="e">
        <f>NA()</f>
        <v>#N/A</v>
      </c>
      <c r="N67" s="163" t="e">
        <f>NA()</f>
        <v>#N/A</v>
      </c>
      <c r="O67" s="163">
        <f>IF(ISNUMBER('将来負担比率（分子）の構造'!M$53), IF('将来負担比率（分子）の構造'!M$53 &lt; 0, 0, '将来負担比率（分子）の構造'!M$53), NA())</f>
        <v>341</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823</v>
      </c>
      <c r="C72" s="167">
        <f>基金残高に係る経年分析!G55</f>
        <v>824</v>
      </c>
      <c r="D72" s="167">
        <f>基金残高に係る経年分析!H55</f>
        <v>825</v>
      </c>
    </row>
    <row r="73" spans="1:16">
      <c r="A73" s="166" t="s">
        <v>74</v>
      </c>
      <c r="B73" s="167">
        <f>基金残高に係る経年分析!F56</f>
        <v>1017</v>
      </c>
      <c r="C73" s="167">
        <f>基金残高に係る経年分析!G56</f>
        <v>868</v>
      </c>
      <c r="D73" s="167">
        <f>基金残高に係る経年分析!H56</f>
        <v>669</v>
      </c>
    </row>
    <row r="74" spans="1:16">
      <c r="A74" s="166" t="s">
        <v>75</v>
      </c>
      <c r="B74" s="167">
        <f>基金残高に係る経年分析!F57</f>
        <v>1480</v>
      </c>
      <c r="C74" s="167">
        <f>基金残高に係る経年分析!G57</f>
        <v>1417</v>
      </c>
      <c r="D74" s="167">
        <f>基金残高に係る経年分析!H57</f>
        <v>1497</v>
      </c>
    </row>
  </sheetData>
  <sheetProtection algorithmName="SHA-512" hashValue="NWoS65urAI6yKaqFyNIA2ulAwV69rZ+/jZjRo0gp2s23C0T+Ppuf5Gxoy5PIBNEjD+c7V+99zpeK7u6HEmDO8Q==" saltValue="0ig34nqEadwyIhp+7B0p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0" zoomScaleNormal="11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216</v>
      </c>
      <c r="C5" s="677"/>
      <c r="D5" s="677"/>
      <c r="E5" s="677"/>
      <c r="F5" s="677"/>
      <c r="G5" s="677"/>
      <c r="H5" s="677"/>
      <c r="I5" s="677"/>
      <c r="J5" s="677"/>
      <c r="K5" s="677"/>
      <c r="L5" s="677"/>
      <c r="M5" s="677"/>
      <c r="N5" s="677"/>
      <c r="O5" s="677"/>
      <c r="P5" s="677"/>
      <c r="Q5" s="678"/>
      <c r="R5" s="673">
        <v>996348</v>
      </c>
      <c r="S5" s="674"/>
      <c r="T5" s="674"/>
      <c r="U5" s="674"/>
      <c r="V5" s="674"/>
      <c r="W5" s="674"/>
      <c r="X5" s="674"/>
      <c r="Y5" s="702"/>
      <c r="Z5" s="715">
        <v>11.9</v>
      </c>
      <c r="AA5" s="715"/>
      <c r="AB5" s="715"/>
      <c r="AC5" s="715"/>
      <c r="AD5" s="716">
        <v>996348</v>
      </c>
      <c r="AE5" s="716"/>
      <c r="AF5" s="716"/>
      <c r="AG5" s="716"/>
      <c r="AH5" s="716"/>
      <c r="AI5" s="716"/>
      <c r="AJ5" s="716"/>
      <c r="AK5" s="716"/>
      <c r="AL5" s="703">
        <v>20.8</v>
      </c>
      <c r="AM5" s="685"/>
      <c r="AN5" s="685"/>
      <c r="AO5" s="704"/>
      <c r="AP5" s="676" t="s">
        <v>217</v>
      </c>
      <c r="AQ5" s="677"/>
      <c r="AR5" s="677"/>
      <c r="AS5" s="677"/>
      <c r="AT5" s="677"/>
      <c r="AU5" s="677"/>
      <c r="AV5" s="677"/>
      <c r="AW5" s="677"/>
      <c r="AX5" s="677"/>
      <c r="AY5" s="677"/>
      <c r="AZ5" s="677"/>
      <c r="BA5" s="677"/>
      <c r="BB5" s="677"/>
      <c r="BC5" s="677"/>
      <c r="BD5" s="677"/>
      <c r="BE5" s="677"/>
      <c r="BF5" s="678"/>
      <c r="BG5" s="621">
        <v>996348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c r="B6" s="618" t="s">
        <v>221</v>
      </c>
      <c r="C6" s="619"/>
      <c r="D6" s="619"/>
      <c r="E6" s="619"/>
      <c r="F6" s="619"/>
      <c r="G6" s="619"/>
      <c r="H6" s="619"/>
      <c r="I6" s="619"/>
      <c r="J6" s="619"/>
      <c r="K6" s="619"/>
      <c r="L6" s="619"/>
      <c r="M6" s="619"/>
      <c r="N6" s="619"/>
      <c r="O6" s="619"/>
      <c r="P6" s="619"/>
      <c r="Q6" s="620"/>
      <c r="R6" s="621">
        <v>82033</v>
      </c>
      <c r="S6" s="622"/>
      <c r="T6" s="622"/>
      <c r="U6" s="622"/>
      <c r="V6" s="622"/>
      <c r="W6" s="622"/>
      <c r="X6" s="622"/>
      <c r="Y6" s="623"/>
      <c r="Z6" s="659">
        <v>1</v>
      </c>
      <c r="AA6" s="659"/>
      <c r="AB6" s="659"/>
      <c r="AC6" s="659"/>
      <c r="AD6" s="660">
        <v>82033</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996348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88465</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88465</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624</v>
      </c>
      <c r="S7" s="622"/>
      <c r="T7" s="622"/>
      <c r="U7" s="622"/>
      <c r="V7" s="622"/>
      <c r="W7" s="622"/>
      <c r="X7" s="622"/>
      <c r="Y7" s="623"/>
      <c r="Z7" s="659">
        <v>0</v>
      </c>
      <c r="AA7" s="659"/>
      <c r="AB7" s="659"/>
      <c r="AC7" s="659"/>
      <c r="AD7" s="660">
        <v>624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417777</v>
      </c>
      <c r="BH7" s="622"/>
      <c r="BI7" s="622"/>
      <c r="BJ7" s="622"/>
      <c r="BK7" s="622"/>
      <c r="BL7" s="622"/>
      <c r="BM7" s="622"/>
      <c r="BN7" s="623"/>
      <c r="BO7" s="659">
        <v>41.9</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1453889</v>
      </c>
      <c r="CS7" s="622"/>
      <c r="CT7" s="622"/>
      <c r="CU7" s="622"/>
      <c r="CV7" s="622"/>
      <c r="CW7" s="622"/>
      <c r="CX7" s="622"/>
      <c r="CY7" s="623"/>
      <c r="CZ7" s="659">
        <v>17.8</v>
      </c>
      <c r="DA7" s="659"/>
      <c r="DB7" s="659"/>
      <c r="DC7" s="659"/>
      <c r="DD7" s="627">
        <v>10356</v>
      </c>
      <c r="DE7" s="622"/>
      <c r="DF7" s="622"/>
      <c r="DG7" s="622"/>
      <c r="DH7" s="622"/>
      <c r="DI7" s="622"/>
      <c r="DJ7" s="622"/>
      <c r="DK7" s="622"/>
      <c r="DL7" s="622"/>
      <c r="DM7" s="622"/>
      <c r="DN7" s="622"/>
      <c r="DO7" s="622"/>
      <c r="DP7" s="623"/>
      <c r="DQ7" s="627">
        <v>1080796</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9065</v>
      </c>
      <c r="S8" s="622"/>
      <c r="T8" s="622"/>
      <c r="U8" s="622"/>
      <c r="V8" s="622"/>
      <c r="W8" s="622"/>
      <c r="X8" s="622"/>
      <c r="Y8" s="623"/>
      <c r="Z8" s="659">
        <v>0.1</v>
      </c>
      <c r="AA8" s="659"/>
      <c r="AB8" s="659"/>
      <c r="AC8" s="659"/>
      <c r="AD8" s="660">
        <v>9065</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16193</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2788537</v>
      </c>
      <c r="CS8" s="622"/>
      <c r="CT8" s="622"/>
      <c r="CU8" s="622"/>
      <c r="CV8" s="622"/>
      <c r="CW8" s="622"/>
      <c r="CX8" s="622"/>
      <c r="CY8" s="623"/>
      <c r="CZ8" s="659">
        <v>34.200000000000003</v>
      </c>
      <c r="DA8" s="659"/>
      <c r="DB8" s="659"/>
      <c r="DC8" s="659"/>
      <c r="DD8" s="627">
        <v>167654</v>
      </c>
      <c r="DE8" s="622"/>
      <c r="DF8" s="622"/>
      <c r="DG8" s="622"/>
      <c r="DH8" s="622"/>
      <c r="DI8" s="622"/>
      <c r="DJ8" s="622"/>
      <c r="DK8" s="622"/>
      <c r="DL8" s="622"/>
      <c r="DM8" s="622"/>
      <c r="DN8" s="622"/>
      <c r="DO8" s="622"/>
      <c r="DP8" s="623"/>
      <c r="DQ8" s="627">
        <v>1646458</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11864</v>
      </c>
      <c r="S9" s="622"/>
      <c r="T9" s="622"/>
      <c r="U9" s="622"/>
      <c r="V9" s="622"/>
      <c r="W9" s="622"/>
      <c r="X9" s="622"/>
      <c r="Y9" s="623"/>
      <c r="Z9" s="659">
        <v>0.1</v>
      </c>
      <c r="AA9" s="659"/>
      <c r="AB9" s="659"/>
      <c r="AC9" s="659"/>
      <c r="AD9" s="660">
        <v>11864</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340702</v>
      </c>
      <c r="BH9" s="622"/>
      <c r="BI9" s="622"/>
      <c r="BJ9" s="622"/>
      <c r="BK9" s="622"/>
      <c r="BL9" s="622"/>
      <c r="BM9" s="622"/>
      <c r="BN9" s="623"/>
      <c r="BO9" s="659">
        <v>34.200000000000003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1063346</v>
      </c>
      <c r="CS9" s="622"/>
      <c r="CT9" s="622"/>
      <c r="CU9" s="622"/>
      <c r="CV9" s="622"/>
      <c r="CW9" s="622"/>
      <c r="CX9" s="622"/>
      <c r="CY9" s="623"/>
      <c r="CZ9" s="659">
        <v>13</v>
      </c>
      <c r="DA9" s="659"/>
      <c r="DB9" s="659"/>
      <c r="DC9" s="659"/>
      <c r="DD9" s="627">
        <v>2881</v>
      </c>
      <c r="DE9" s="622"/>
      <c r="DF9" s="622"/>
      <c r="DG9" s="622"/>
      <c r="DH9" s="622"/>
      <c r="DI9" s="622"/>
      <c r="DJ9" s="622"/>
      <c r="DK9" s="622"/>
      <c r="DL9" s="622"/>
      <c r="DM9" s="622"/>
      <c r="DN9" s="622"/>
      <c r="DO9" s="622"/>
      <c r="DP9" s="623"/>
      <c r="DQ9" s="627">
        <v>992644</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16462</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253111</v>
      </c>
      <c r="S11" s="622"/>
      <c r="T11" s="622"/>
      <c r="U11" s="622"/>
      <c r="V11" s="622"/>
      <c r="W11" s="622"/>
      <c r="X11" s="622"/>
      <c r="Y11" s="623"/>
      <c r="Z11" s="624">
        <v>3</v>
      </c>
      <c r="AA11" s="625"/>
      <c r="AB11" s="625"/>
      <c r="AC11" s="626"/>
      <c r="AD11" s="627">
        <v>253111</v>
      </c>
      <c r="AE11" s="622"/>
      <c r="AF11" s="622"/>
      <c r="AG11" s="622"/>
      <c r="AH11" s="622"/>
      <c r="AI11" s="622"/>
      <c r="AJ11" s="622"/>
      <c r="AK11" s="623"/>
      <c r="AL11" s="624">
        <v>5.3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44420</v>
      </c>
      <c r="BH11" s="622"/>
      <c r="BI11" s="622"/>
      <c r="BJ11" s="622"/>
      <c r="BK11" s="622"/>
      <c r="BL11" s="622"/>
      <c r="BM11" s="622"/>
      <c r="BN11" s="623"/>
      <c r="BO11" s="659">
        <v>4.5</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565086</v>
      </c>
      <c r="CS11" s="622"/>
      <c r="CT11" s="622"/>
      <c r="CU11" s="622"/>
      <c r="CV11" s="622"/>
      <c r="CW11" s="622"/>
      <c r="CX11" s="622"/>
      <c r="CY11" s="623"/>
      <c r="CZ11" s="659">
        <v>6.9</v>
      </c>
      <c r="DA11" s="659"/>
      <c r="DB11" s="659"/>
      <c r="DC11" s="659"/>
      <c r="DD11" s="627">
        <v>263318</v>
      </c>
      <c r="DE11" s="622"/>
      <c r="DF11" s="622"/>
      <c r="DG11" s="622"/>
      <c r="DH11" s="622"/>
      <c r="DI11" s="622"/>
      <c r="DJ11" s="622"/>
      <c r="DK11" s="622"/>
      <c r="DL11" s="622"/>
      <c r="DM11" s="622"/>
      <c r="DN11" s="622"/>
      <c r="DO11" s="622"/>
      <c r="DP11" s="623"/>
      <c r="DQ11" s="627">
        <v>237035</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v>4886</v>
      </c>
      <c r="S12" s="622"/>
      <c r="T12" s="622"/>
      <c r="U12" s="622"/>
      <c r="V12" s="622"/>
      <c r="W12" s="622"/>
      <c r="X12" s="622"/>
      <c r="Y12" s="623"/>
      <c r="Z12" s="659">
        <v>0.1</v>
      </c>
      <c r="AA12" s="659"/>
      <c r="AB12" s="659"/>
      <c r="AC12" s="659"/>
      <c r="AD12" s="660">
        <v>4886</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479209</v>
      </c>
      <c r="BH12" s="622"/>
      <c r="BI12" s="622"/>
      <c r="BJ12" s="622"/>
      <c r="BK12" s="622"/>
      <c r="BL12" s="622"/>
      <c r="BM12" s="622"/>
      <c r="BN12" s="623"/>
      <c r="BO12" s="659">
        <v>48.1</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77934</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66585</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476694</v>
      </c>
      <c r="BH13" s="622"/>
      <c r="BI13" s="622"/>
      <c r="BJ13" s="622"/>
      <c r="BK13" s="622"/>
      <c r="BL13" s="622"/>
      <c r="BM13" s="622"/>
      <c r="BN13" s="623"/>
      <c r="BO13" s="659">
        <v>47.8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580569</v>
      </c>
      <c r="CS13" s="622"/>
      <c r="CT13" s="622"/>
      <c r="CU13" s="622"/>
      <c r="CV13" s="622"/>
      <c r="CW13" s="622"/>
      <c r="CX13" s="622"/>
      <c r="CY13" s="623"/>
      <c r="CZ13" s="659">
        <v>7.1</v>
      </c>
      <c r="DA13" s="659"/>
      <c r="DB13" s="659"/>
      <c r="DC13" s="659"/>
      <c r="DD13" s="627">
        <v>248974</v>
      </c>
      <c r="DE13" s="622"/>
      <c r="DF13" s="622"/>
      <c r="DG13" s="622"/>
      <c r="DH13" s="622"/>
      <c r="DI13" s="622"/>
      <c r="DJ13" s="622"/>
      <c r="DK13" s="622"/>
      <c r="DL13" s="622"/>
      <c r="DM13" s="622"/>
      <c r="DN13" s="622"/>
      <c r="DO13" s="622"/>
      <c r="DP13" s="623"/>
      <c r="DQ13" s="627">
        <v>390584</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49400</v>
      </c>
      <c r="BH14" s="622"/>
      <c r="BI14" s="622"/>
      <c r="BJ14" s="622"/>
      <c r="BK14" s="622"/>
      <c r="BL14" s="622"/>
      <c r="BM14" s="622"/>
      <c r="BN14" s="623"/>
      <c r="BO14" s="659">
        <v>5</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212827</v>
      </c>
      <c r="CS14" s="622"/>
      <c r="CT14" s="622"/>
      <c r="CU14" s="622"/>
      <c r="CV14" s="622"/>
      <c r="CW14" s="622"/>
      <c r="CX14" s="622"/>
      <c r="CY14" s="623"/>
      <c r="CZ14" s="659">
        <v>2.6</v>
      </c>
      <c r="DA14" s="659"/>
      <c r="DB14" s="659"/>
      <c r="DC14" s="659"/>
      <c r="DD14" s="627">
        <v>2023</v>
      </c>
      <c r="DE14" s="622"/>
      <c r="DF14" s="622"/>
      <c r="DG14" s="622"/>
      <c r="DH14" s="622"/>
      <c r="DI14" s="622"/>
      <c r="DJ14" s="622"/>
      <c r="DK14" s="622"/>
      <c r="DL14" s="622"/>
      <c r="DM14" s="622"/>
      <c r="DN14" s="622"/>
      <c r="DO14" s="622"/>
      <c r="DP14" s="623"/>
      <c r="DQ14" s="627">
        <v>207346</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v>8051</v>
      </c>
      <c r="S15" s="622"/>
      <c r="T15" s="622"/>
      <c r="U15" s="622"/>
      <c r="V15" s="622"/>
      <c r="W15" s="622"/>
      <c r="X15" s="622"/>
      <c r="Y15" s="623"/>
      <c r="Z15" s="659">
        <v>0.1</v>
      </c>
      <c r="AA15" s="659"/>
      <c r="AB15" s="659"/>
      <c r="AC15" s="659"/>
      <c r="AD15" s="660">
        <v>8051</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49962</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678885</v>
      </c>
      <c r="CS15" s="622"/>
      <c r="CT15" s="622"/>
      <c r="CU15" s="622"/>
      <c r="CV15" s="622"/>
      <c r="CW15" s="622"/>
      <c r="CX15" s="622"/>
      <c r="CY15" s="623"/>
      <c r="CZ15" s="659">
        <v>8.3000000000000007</v>
      </c>
      <c r="DA15" s="659"/>
      <c r="DB15" s="659"/>
      <c r="DC15" s="659"/>
      <c r="DD15" s="627">
        <v>63030</v>
      </c>
      <c r="DE15" s="622"/>
      <c r="DF15" s="622"/>
      <c r="DG15" s="622"/>
      <c r="DH15" s="622"/>
      <c r="DI15" s="622"/>
      <c r="DJ15" s="622"/>
      <c r="DK15" s="622"/>
      <c r="DL15" s="622"/>
      <c r="DM15" s="622"/>
      <c r="DN15" s="622"/>
      <c r="DO15" s="622"/>
      <c r="DP15" s="623"/>
      <c r="DQ15" s="627">
        <v>552478</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14966</v>
      </c>
      <c r="S16" s="622"/>
      <c r="T16" s="622"/>
      <c r="U16" s="622"/>
      <c r="V16" s="622"/>
      <c r="W16" s="622"/>
      <c r="X16" s="622"/>
      <c r="Y16" s="623"/>
      <c r="Z16" s="659">
        <v>0.2</v>
      </c>
      <c r="AA16" s="659"/>
      <c r="AB16" s="659"/>
      <c r="AC16" s="659"/>
      <c r="AD16" s="660">
        <v>14966</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5214</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407</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52111</v>
      </c>
      <c r="S17" s="622"/>
      <c r="T17" s="622"/>
      <c r="U17" s="622"/>
      <c r="V17" s="622"/>
      <c r="W17" s="622"/>
      <c r="X17" s="622"/>
      <c r="Y17" s="623"/>
      <c r="Z17" s="659">
        <v>0.6</v>
      </c>
      <c r="AA17" s="659"/>
      <c r="AB17" s="659"/>
      <c r="AC17" s="659"/>
      <c r="AD17" s="660">
        <v>52111</v>
      </c>
      <c r="AE17" s="660"/>
      <c r="AF17" s="660"/>
      <c r="AG17" s="660"/>
      <c r="AH17" s="660"/>
      <c r="AI17" s="660"/>
      <c r="AJ17" s="660"/>
      <c r="AK17" s="660"/>
      <c r="AL17" s="624">
        <v>1.1000000000000001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641440</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635710</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6353</v>
      </c>
      <c r="S18" s="622"/>
      <c r="T18" s="622"/>
      <c r="U18" s="622"/>
      <c r="V18" s="622"/>
      <c r="W18" s="622"/>
      <c r="X18" s="622"/>
      <c r="Y18" s="623"/>
      <c r="Z18" s="659">
        <v>0.1</v>
      </c>
      <c r="AA18" s="659"/>
      <c r="AB18" s="659"/>
      <c r="AC18" s="659"/>
      <c r="AD18" s="660">
        <v>6353</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41476</v>
      </c>
      <c r="S19" s="622"/>
      <c r="T19" s="622"/>
      <c r="U19" s="622"/>
      <c r="V19" s="622"/>
      <c r="W19" s="622"/>
      <c r="X19" s="622"/>
      <c r="Y19" s="623"/>
      <c r="Z19" s="659">
        <v>0.5</v>
      </c>
      <c r="AA19" s="659"/>
      <c r="AB19" s="659"/>
      <c r="AC19" s="659"/>
      <c r="AD19" s="660">
        <v>41476</v>
      </c>
      <c r="AE19" s="660"/>
      <c r="AF19" s="660"/>
      <c r="AG19" s="660"/>
      <c r="AH19" s="660"/>
      <c r="AI19" s="660"/>
      <c r="AJ19" s="660"/>
      <c r="AK19" s="660"/>
      <c r="AL19" s="624">
        <v>0.9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96" t="s">
        <v>263</v>
      </c>
      <c r="C20" s="697"/>
      <c r="D20" s="697"/>
      <c r="E20" s="697"/>
      <c r="F20" s="697"/>
      <c r="G20" s="697"/>
      <c r="H20" s="697"/>
      <c r="I20" s="697"/>
      <c r="J20" s="697"/>
      <c r="K20" s="697"/>
      <c r="L20" s="697"/>
      <c r="M20" s="697"/>
      <c r="N20" s="697"/>
      <c r="O20" s="697"/>
      <c r="P20" s="697"/>
      <c r="Q20" s="698"/>
      <c r="R20" s="621">
        <v>4282</v>
      </c>
      <c r="S20" s="622"/>
      <c r="T20" s="622"/>
      <c r="U20" s="622"/>
      <c r="V20" s="622"/>
      <c r="W20" s="622"/>
      <c r="X20" s="622"/>
      <c r="Y20" s="623"/>
      <c r="Z20" s="659">
        <v>0.1</v>
      </c>
      <c r="AA20" s="659"/>
      <c r="AB20" s="659"/>
      <c r="AC20" s="659"/>
      <c r="AD20" s="660">
        <v>4282</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8156192</v>
      </c>
      <c r="CS20" s="622"/>
      <c r="CT20" s="622"/>
      <c r="CU20" s="622"/>
      <c r="CV20" s="622"/>
      <c r="CW20" s="622"/>
      <c r="CX20" s="622"/>
      <c r="CY20" s="623"/>
      <c r="CZ20" s="659">
        <v>100</v>
      </c>
      <c r="DA20" s="659"/>
      <c r="DB20" s="659"/>
      <c r="DC20" s="659"/>
      <c r="DD20" s="627">
        <v>758236</v>
      </c>
      <c r="DE20" s="622"/>
      <c r="DF20" s="622"/>
      <c r="DG20" s="622"/>
      <c r="DH20" s="622"/>
      <c r="DI20" s="622"/>
      <c r="DJ20" s="622"/>
      <c r="DK20" s="622"/>
      <c r="DL20" s="622"/>
      <c r="DM20" s="622"/>
      <c r="DN20" s="622"/>
      <c r="DO20" s="622"/>
      <c r="DP20" s="623"/>
      <c r="DQ20" s="627">
        <v>5898508</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3963804</v>
      </c>
      <c r="S21" s="622"/>
      <c r="T21" s="622"/>
      <c r="U21" s="622"/>
      <c r="V21" s="622"/>
      <c r="W21" s="622"/>
      <c r="X21" s="622"/>
      <c r="Y21" s="623"/>
      <c r="Z21" s="659">
        <v>47.3</v>
      </c>
      <c r="AA21" s="659"/>
      <c r="AB21" s="659"/>
      <c r="AC21" s="659"/>
      <c r="AD21" s="660">
        <v>3352669</v>
      </c>
      <c r="AE21" s="660"/>
      <c r="AF21" s="660"/>
      <c r="AG21" s="660"/>
      <c r="AH21" s="660"/>
      <c r="AI21" s="660"/>
      <c r="AJ21" s="660"/>
      <c r="AK21" s="660"/>
      <c r="AL21" s="624">
        <v>70</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3352669</v>
      </c>
      <c r="S22" s="622"/>
      <c r="T22" s="622"/>
      <c r="U22" s="622"/>
      <c r="V22" s="622"/>
      <c r="W22" s="622"/>
      <c r="X22" s="622"/>
      <c r="Y22" s="623"/>
      <c r="Z22" s="659">
        <v>40</v>
      </c>
      <c r="AA22" s="659"/>
      <c r="AB22" s="659"/>
      <c r="AC22" s="659"/>
      <c r="AD22" s="660">
        <v>3352669</v>
      </c>
      <c r="AE22" s="660"/>
      <c r="AF22" s="660"/>
      <c r="AG22" s="660"/>
      <c r="AH22" s="660"/>
      <c r="AI22" s="660"/>
      <c r="AJ22" s="660"/>
      <c r="AK22" s="660"/>
      <c r="AL22" s="624">
        <v>70</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18" t="s">
        <v>271</v>
      </c>
      <c r="C23" s="619"/>
      <c r="D23" s="619"/>
      <c r="E23" s="619"/>
      <c r="F23" s="619"/>
      <c r="G23" s="619"/>
      <c r="H23" s="619"/>
      <c r="I23" s="619"/>
      <c r="J23" s="619"/>
      <c r="K23" s="619"/>
      <c r="L23" s="619"/>
      <c r="M23" s="619"/>
      <c r="N23" s="619"/>
      <c r="O23" s="619"/>
      <c r="P23" s="619"/>
      <c r="Q23" s="620"/>
      <c r="R23" s="621">
        <v>611135</v>
      </c>
      <c r="S23" s="622"/>
      <c r="T23" s="622"/>
      <c r="U23" s="622"/>
      <c r="V23" s="622"/>
      <c r="W23" s="622"/>
      <c r="X23" s="622"/>
      <c r="Y23" s="623"/>
      <c r="Z23" s="659">
        <v>7.3</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3358087</v>
      </c>
      <c r="CS24" s="674"/>
      <c r="CT24" s="674"/>
      <c r="CU24" s="674"/>
      <c r="CV24" s="674"/>
      <c r="CW24" s="674"/>
      <c r="CX24" s="674"/>
      <c r="CY24" s="702"/>
      <c r="CZ24" s="703">
        <v>41.2</v>
      </c>
      <c r="DA24" s="685"/>
      <c r="DB24" s="685"/>
      <c r="DC24" s="705"/>
      <c r="DD24" s="701">
        <v>2458445</v>
      </c>
      <c r="DE24" s="674"/>
      <c r="DF24" s="674"/>
      <c r="DG24" s="674"/>
      <c r="DH24" s="674"/>
      <c r="DI24" s="674"/>
      <c r="DJ24" s="674"/>
      <c r="DK24" s="702"/>
      <c r="DL24" s="701">
        <v>2082786</v>
      </c>
      <c r="DM24" s="674"/>
      <c r="DN24" s="674"/>
      <c r="DO24" s="674"/>
      <c r="DP24" s="674"/>
      <c r="DQ24" s="674"/>
      <c r="DR24" s="674"/>
      <c r="DS24" s="674"/>
      <c r="DT24" s="674"/>
      <c r="DU24" s="674"/>
      <c r="DV24" s="702"/>
      <c r="DW24" s="703">
        <v>43.5</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5396863</v>
      </c>
      <c r="S25" s="622"/>
      <c r="T25" s="622"/>
      <c r="U25" s="622"/>
      <c r="V25" s="622"/>
      <c r="W25" s="622"/>
      <c r="X25" s="622"/>
      <c r="Y25" s="623"/>
      <c r="Z25" s="659">
        <v>64.400000000000006</v>
      </c>
      <c r="AA25" s="659"/>
      <c r="AB25" s="659"/>
      <c r="AC25" s="659"/>
      <c r="AD25" s="660">
        <v>4785728</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1524983</v>
      </c>
      <c r="CS25" s="634"/>
      <c r="CT25" s="634"/>
      <c r="CU25" s="634"/>
      <c r="CV25" s="634"/>
      <c r="CW25" s="634"/>
      <c r="CX25" s="634"/>
      <c r="CY25" s="635"/>
      <c r="CZ25" s="624">
        <v>18.7</v>
      </c>
      <c r="DA25" s="636"/>
      <c r="DB25" s="636"/>
      <c r="DC25" s="637"/>
      <c r="DD25" s="627">
        <v>1372211</v>
      </c>
      <c r="DE25" s="634"/>
      <c r="DF25" s="634"/>
      <c r="DG25" s="634"/>
      <c r="DH25" s="634"/>
      <c r="DI25" s="634"/>
      <c r="DJ25" s="634"/>
      <c r="DK25" s="635"/>
      <c r="DL25" s="627">
        <v>1015303</v>
      </c>
      <c r="DM25" s="634"/>
      <c r="DN25" s="634"/>
      <c r="DO25" s="634"/>
      <c r="DP25" s="634"/>
      <c r="DQ25" s="634"/>
      <c r="DR25" s="634"/>
      <c r="DS25" s="634"/>
      <c r="DT25" s="634"/>
      <c r="DU25" s="634"/>
      <c r="DV25" s="635"/>
      <c r="DW25" s="624">
        <v>21.2</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616</v>
      </c>
      <c r="S26" s="622"/>
      <c r="T26" s="622"/>
      <c r="U26" s="622"/>
      <c r="V26" s="622"/>
      <c r="W26" s="622"/>
      <c r="X26" s="622"/>
      <c r="Y26" s="623"/>
      <c r="Z26" s="659">
        <v>0</v>
      </c>
      <c r="AA26" s="659"/>
      <c r="AB26" s="659"/>
      <c r="AC26" s="659"/>
      <c r="AD26" s="660">
        <v>616</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875640</v>
      </c>
      <c r="CS26" s="622"/>
      <c r="CT26" s="622"/>
      <c r="CU26" s="622"/>
      <c r="CV26" s="622"/>
      <c r="CW26" s="622"/>
      <c r="CX26" s="622"/>
      <c r="CY26" s="623"/>
      <c r="CZ26" s="624">
        <v>10.7</v>
      </c>
      <c r="DA26" s="636"/>
      <c r="DB26" s="636"/>
      <c r="DC26" s="637"/>
      <c r="DD26" s="627">
        <v>806775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93181</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996348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1191664</v>
      </c>
      <c r="CS27" s="634"/>
      <c r="CT27" s="634"/>
      <c r="CU27" s="634"/>
      <c r="CV27" s="634"/>
      <c r="CW27" s="634"/>
      <c r="CX27" s="634"/>
      <c r="CY27" s="635"/>
      <c r="CZ27" s="624">
        <v>14.6</v>
      </c>
      <c r="DA27" s="636"/>
      <c r="DB27" s="636"/>
      <c r="DC27" s="637"/>
      <c r="DD27" s="627">
        <v>450524</v>
      </c>
      <c r="DE27" s="634"/>
      <c r="DF27" s="634"/>
      <c r="DG27" s="634"/>
      <c r="DH27" s="634"/>
      <c r="DI27" s="634"/>
      <c r="DJ27" s="634"/>
      <c r="DK27" s="635"/>
      <c r="DL27" s="627">
        <v>431773</v>
      </c>
      <c r="DM27" s="634"/>
      <c r="DN27" s="634"/>
      <c r="DO27" s="634"/>
      <c r="DP27" s="634"/>
      <c r="DQ27" s="634"/>
      <c r="DR27" s="634"/>
      <c r="DS27" s="634"/>
      <c r="DT27" s="634"/>
      <c r="DU27" s="634"/>
      <c r="DV27" s="635"/>
      <c r="DW27" s="624">
        <v>9</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45298</v>
      </c>
      <c r="S28" s="622"/>
      <c r="T28" s="622"/>
      <c r="U28" s="622"/>
      <c r="V28" s="622"/>
      <c r="W28" s="622"/>
      <c r="X28" s="622"/>
      <c r="Y28" s="623"/>
      <c r="Z28" s="659">
        <v>0.5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641440</v>
      </c>
      <c r="CS28" s="622"/>
      <c r="CT28" s="622"/>
      <c r="CU28" s="622"/>
      <c r="CV28" s="622"/>
      <c r="CW28" s="622"/>
      <c r="CX28" s="622"/>
      <c r="CY28" s="623"/>
      <c r="CZ28" s="624">
        <v>7.9</v>
      </c>
      <c r="DA28" s="636"/>
      <c r="DB28" s="636"/>
      <c r="DC28" s="637"/>
      <c r="DD28" s="627">
        <v>635710</v>
      </c>
      <c r="DE28" s="622"/>
      <c r="DF28" s="622"/>
      <c r="DG28" s="622"/>
      <c r="DH28" s="622"/>
      <c r="DI28" s="622"/>
      <c r="DJ28" s="622"/>
      <c r="DK28" s="623"/>
      <c r="DL28" s="627">
        <v>635710</v>
      </c>
      <c r="DM28" s="622"/>
      <c r="DN28" s="622"/>
      <c r="DO28" s="622"/>
      <c r="DP28" s="622"/>
      <c r="DQ28" s="622"/>
      <c r="DR28" s="622"/>
      <c r="DS28" s="622"/>
      <c r="DT28" s="622"/>
      <c r="DU28" s="622"/>
      <c r="DV28" s="623"/>
      <c r="DW28" s="624">
        <v>13.3</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6385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641433</v>
      </c>
      <c r="CS29" s="634"/>
      <c r="CT29" s="634"/>
      <c r="CU29" s="634"/>
      <c r="CV29" s="634"/>
      <c r="CW29" s="634"/>
      <c r="CX29" s="634"/>
      <c r="CY29" s="635"/>
      <c r="CZ29" s="624">
        <v>7.9</v>
      </c>
      <c r="DA29" s="636"/>
      <c r="DB29" s="636"/>
      <c r="DC29" s="637"/>
      <c r="DD29" s="627">
        <v>635703</v>
      </c>
      <c r="DE29" s="634"/>
      <c r="DF29" s="634"/>
      <c r="DG29" s="634"/>
      <c r="DH29" s="634"/>
      <c r="DI29" s="634"/>
      <c r="DJ29" s="634"/>
      <c r="DK29" s="635"/>
      <c r="DL29" s="627">
        <v>635703</v>
      </c>
      <c r="DM29" s="634"/>
      <c r="DN29" s="634"/>
      <c r="DO29" s="634"/>
      <c r="DP29" s="634"/>
      <c r="DQ29" s="634"/>
      <c r="DR29" s="634"/>
      <c r="DS29" s="634"/>
      <c r="DT29" s="634"/>
      <c r="DU29" s="634"/>
      <c r="DV29" s="635"/>
      <c r="DW29" s="624">
        <v>13.3</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947923</v>
      </c>
      <c r="S30" s="622"/>
      <c r="T30" s="622"/>
      <c r="U30" s="622"/>
      <c r="V30" s="622"/>
      <c r="W30" s="622"/>
      <c r="X30" s="622"/>
      <c r="Y30" s="623"/>
      <c r="Z30" s="659">
        <v>11.3</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617217</v>
      </c>
      <c r="CS30" s="622"/>
      <c r="CT30" s="622"/>
      <c r="CU30" s="622"/>
      <c r="CV30" s="622"/>
      <c r="CW30" s="622"/>
      <c r="CX30" s="622"/>
      <c r="CY30" s="623"/>
      <c r="CZ30" s="624">
        <v>7.6</v>
      </c>
      <c r="DA30" s="636"/>
      <c r="DB30" s="636"/>
      <c r="DC30" s="637"/>
      <c r="DD30" s="627">
        <v>611487</v>
      </c>
      <c r="DE30" s="622"/>
      <c r="DF30" s="622"/>
      <c r="DG30" s="622"/>
      <c r="DH30" s="622"/>
      <c r="DI30" s="622"/>
      <c r="DJ30" s="622"/>
      <c r="DK30" s="623"/>
      <c r="DL30" s="627">
        <v>611487</v>
      </c>
      <c r="DM30" s="622"/>
      <c r="DN30" s="622"/>
      <c r="DO30" s="622"/>
      <c r="DP30" s="622"/>
      <c r="DQ30" s="622"/>
      <c r="DR30" s="622"/>
      <c r="DS30" s="622"/>
      <c r="DT30" s="622"/>
      <c r="DU30" s="622"/>
      <c r="DV30" s="623"/>
      <c r="DW30" s="624">
        <v>12.8</v>
      </c>
      <c r="DX30" s="636"/>
      <c r="DY30" s="636"/>
      <c r="DZ30" s="636"/>
      <c r="EA30" s="636"/>
      <c r="EB30" s="636"/>
      <c r="EC30" s="648"/>
    </row>
    <row r="31" spans="2:133" ht="11.25" customHeight="1">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99.6</v>
      </c>
      <c r="BH31" s="684"/>
      <c r="BI31" s="684"/>
      <c r="BJ31" s="684"/>
      <c r="BK31" s="684"/>
      <c r="BL31" s="684"/>
      <c r="BM31" s="685">
        <v>97.7</v>
      </c>
      <c r="BN31" s="684"/>
      <c r="BO31" s="684"/>
      <c r="BP31" s="684"/>
      <c r="BQ31" s="686"/>
      <c r="BR31" s="683">
        <v>99.5</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24216</v>
      </c>
      <c r="CS31" s="634"/>
      <c r="CT31" s="634"/>
      <c r="CU31" s="634"/>
      <c r="CV31" s="634"/>
      <c r="CW31" s="634"/>
      <c r="CX31" s="634"/>
      <c r="CY31" s="635"/>
      <c r="CZ31" s="624">
        <v>0.3</v>
      </c>
      <c r="DA31" s="636"/>
      <c r="DB31" s="636"/>
      <c r="DC31" s="637"/>
      <c r="DD31" s="627">
        <v>24216</v>
      </c>
      <c r="DE31" s="634"/>
      <c r="DF31" s="634"/>
      <c r="DG31" s="634"/>
      <c r="DH31" s="634"/>
      <c r="DI31" s="634"/>
      <c r="DJ31" s="634"/>
      <c r="DK31" s="635"/>
      <c r="DL31" s="627">
        <v>24216</v>
      </c>
      <c r="DM31" s="634"/>
      <c r="DN31" s="634"/>
      <c r="DO31" s="634"/>
      <c r="DP31" s="634"/>
      <c r="DQ31" s="634"/>
      <c r="DR31" s="634"/>
      <c r="DS31" s="634"/>
      <c r="DT31" s="634"/>
      <c r="DU31" s="634"/>
      <c r="DV31" s="635"/>
      <c r="DW31" s="624">
        <v>0.5</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711055</v>
      </c>
      <c r="S32" s="622"/>
      <c r="T32" s="622"/>
      <c r="U32" s="622"/>
      <c r="V32" s="622"/>
      <c r="W32" s="622"/>
      <c r="X32" s="622"/>
      <c r="Y32" s="623"/>
      <c r="Z32" s="659">
        <v>8.5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99.7</v>
      </c>
      <c r="BH32" s="634"/>
      <c r="BI32" s="634"/>
      <c r="BJ32" s="634"/>
      <c r="BK32" s="634"/>
      <c r="BL32" s="634"/>
      <c r="BM32" s="625">
        <v>98.2</v>
      </c>
      <c r="BN32" s="634"/>
      <c r="BO32" s="634"/>
      <c r="BP32" s="634"/>
      <c r="BQ32" s="657"/>
      <c r="BR32" s="692">
        <v>99.5</v>
      </c>
      <c r="BS32" s="634"/>
      <c r="BT32" s="634"/>
      <c r="BU32" s="634"/>
      <c r="BV32" s="634"/>
      <c r="BW32" s="634"/>
      <c r="BX32" s="625">
        <v>97.9</v>
      </c>
      <c r="BY32" s="634"/>
      <c r="BZ32" s="634"/>
      <c r="CA32" s="634"/>
      <c r="CB32" s="657"/>
      <c r="CD32" s="644"/>
      <c r="CE32" s="645"/>
      <c r="CF32" s="618" t="s">
        <v>305</v>
      </c>
      <c r="CG32" s="619"/>
      <c r="CH32" s="619"/>
      <c r="CI32" s="619"/>
      <c r="CJ32" s="619"/>
      <c r="CK32" s="619"/>
      <c r="CL32" s="619"/>
      <c r="CM32" s="619"/>
      <c r="CN32" s="619"/>
      <c r="CO32" s="619"/>
      <c r="CP32" s="619"/>
      <c r="CQ32" s="620"/>
      <c r="CR32" s="621">
        <v>7</v>
      </c>
      <c r="CS32" s="622"/>
      <c r="CT32" s="622"/>
      <c r="CU32" s="622"/>
      <c r="CV32" s="622"/>
      <c r="CW32" s="622"/>
      <c r="CX32" s="622"/>
      <c r="CY32" s="623"/>
      <c r="CZ32" s="624">
        <v>0</v>
      </c>
      <c r="DA32" s="636"/>
      <c r="DB32" s="636"/>
      <c r="DC32" s="637"/>
      <c r="DD32" s="627">
        <v>7</v>
      </c>
      <c r="DE32" s="622"/>
      <c r="DF32" s="622"/>
      <c r="DG32" s="622"/>
      <c r="DH32" s="622"/>
      <c r="DI32" s="622"/>
      <c r="DJ32" s="622"/>
      <c r="DK32" s="623"/>
      <c r="DL32" s="627">
        <v>7</v>
      </c>
      <c r="DM32" s="622"/>
      <c r="DN32" s="622"/>
      <c r="DO32" s="622"/>
      <c r="DP32" s="622"/>
      <c r="DQ32" s="622"/>
      <c r="DR32" s="622"/>
      <c r="DS32" s="622"/>
      <c r="DT32" s="622"/>
      <c r="DU32" s="622"/>
      <c r="DV32" s="623"/>
      <c r="DW32" s="624">
        <v>0</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112488</v>
      </c>
      <c r="S33" s="622"/>
      <c r="T33" s="622"/>
      <c r="U33" s="622"/>
      <c r="V33" s="622"/>
      <c r="W33" s="622"/>
      <c r="X33" s="622"/>
      <c r="Y33" s="623"/>
      <c r="Z33" s="659">
        <v>1.3</v>
      </c>
      <c r="AA33" s="659"/>
      <c r="AB33" s="659"/>
      <c r="AC33" s="659"/>
      <c r="AD33" s="660">
        <v>2536</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99.4</v>
      </c>
      <c r="BH33" s="606"/>
      <c r="BI33" s="606"/>
      <c r="BJ33" s="606"/>
      <c r="BK33" s="606"/>
      <c r="BL33" s="606"/>
      <c r="BM33" s="652">
        <v>97</v>
      </c>
      <c r="BN33" s="606"/>
      <c r="BO33" s="606"/>
      <c r="BP33" s="606"/>
      <c r="BQ33" s="669"/>
      <c r="BR33" s="682">
        <v>99.5</v>
      </c>
      <c r="BS33" s="606"/>
      <c r="BT33" s="606"/>
      <c r="BU33" s="606"/>
      <c r="BV33" s="606"/>
      <c r="BW33" s="606"/>
      <c r="BX33" s="652">
        <v>97.1</v>
      </c>
      <c r="BY33" s="606"/>
      <c r="BZ33" s="606"/>
      <c r="CA33" s="606"/>
      <c r="CB33" s="669"/>
      <c r="CD33" s="618" t="s">
        <v>308</v>
      </c>
      <c r="CE33" s="619"/>
      <c r="CF33" s="619"/>
      <c r="CG33" s="619"/>
      <c r="CH33" s="619"/>
      <c r="CI33" s="619"/>
      <c r="CJ33" s="619"/>
      <c r="CK33" s="619"/>
      <c r="CL33" s="619"/>
      <c r="CM33" s="619"/>
      <c r="CN33" s="619"/>
      <c r="CO33" s="619"/>
      <c r="CP33" s="619"/>
      <c r="CQ33" s="620"/>
      <c r="CR33" s="621">
        <v>4034655</v>
      </c>
      <c r="CS33" s="634"/>
      <c r="CT33" s="634"/>
      <c r="CU33" s="634"/>
      <c r="CV33" s="634"/>
      <c r="CW33" s="634"/>
      <c r="CX33" s="634"/>
      <c r="CY33" s="635"/>
      <c r="CZ33" s="624">
        <v>49.5</v>
      </c>
      <c r="DA33" s="636"/>
      <c r="DB33" s="636"/>
      <c r="DC33" s="637"/>
      <c r="DD33" s="627">
        <v>3283435</v>
      </c>
      <c r="DE33" s="634"/>
      <c r="DF33" s="634"/>
      <c r="DG33" s="634"/>
      <c r="DH33" s="634"/>
      <c r="DI33" s="634"/>
      <c r="DJ33" s="634"/>
      <c r="DK33" s="635"/>
      <c r="DL33" s="627">
        <v>2366893</v>
      </c>
      <c r="DM33" s="634"/>
      <c r="DN33" s="634"/>
      <c r="DO33" s="634"/>
      <c r="DP33" s="634"/>
      <c r="DQ33" s="634"/>
      <c r="DR33" s="634"/>
      <c r="DS33" s="634"/>
      <c r="DT33" s="634"/>
      <c r="DU33" s="634"/>
      <c r="DV33" s="635"/>
      <c r="DW33" s="624">
        <v>49.4</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150357</v>
      </c>
      <c r="S34" s="622"/>
      <c r="T34" s="622"/>
      <c r="U34" s="622"/>
      <c r="V34" s="622"/>
      <c r="W34" s="622"/>
      <c r="X34" s="622"/>
      <c r="Y34" s="623"/>
      <c r="Z34" s="659">
        <v>1.8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1270696</v>
      </c>
      <c r="CS34" s="622"/>
      <c r="CT34" s="622"/>
      <c r="CU34" s="622"/>
      <c r="CV34" s="622"/>
      <c r="CW34" s="622"/>
      <c r="CX34" s="622"/>
      <c r="CY34" s="623"/>
      <c r="CZ34" s="624">
        <v>15.6</v>
      </c>
      <c r="DA34" s="636"/>
      <c r="DB34" s="636"/>
      <c r="DC34" s="637"/>
      <c r="DD34" s="627">
        <v>935316</v>
      </c>
      <c r="DE34" s="622"/>
      <c r="DF34" s="622"/>
      <c r="DG34" s="622"/>
      <c r="DH34" s="622"/>
      <c r="DI34" s="622"/>
      <c r="DJ34" s="622"/>
      <c r="DK34" s="623"/>
      <c r="DL34" s="627">
        <v>634762</v>
      </c>
      <c r="DM34" s="622"/>
      <c r="DN34" s="622"/>
      <c r="DO34" s="622"/>
      <c r="DP34" s="622"/>
      <c r="DQ34" s="622"/>
      <c r="DR34" s="622"/>
      <c r="DS34" s="622"/>
      <c r="DT34" s="622"/>
      <c r="DU34" s="622"/>
      <c r="DV34" s="623"/>
      <c r="DW34" s="624">
        <v>13.2</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253299</v>
      </c>
      <c r="S35" s="622"/>
      <c r="T35" s="622"/>
      <c r="U35" s="622"/>
      <c r="V35" s="622"/>
      <c r="W35" s="622"/>
      <c r="X35" s="622"/>
      <c r="Y35" s="623"/>
      <c r="Z35" s="659">
        <v>3</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79505</v>
      </c>
      <c r="CS35" s="634"/>
      <c r="CT35" s="634"/>
      <c r="CU35" s="634"/>
      <c r="CV35" s="634"/>
      <c r="CW35" s="634"/>
      <c r="CX35" s="634"/>
      <c r="CY35" s="635"/>
      <c r="CZ35" s="624">
        <v>1</v>
      </c>
      <c r="DA35" s="636"/>
      <c r="DB35" s="636"/>
      <c r="DC35" s="637"/>
      <c r="DD35" s="627">
        <v>69504</v>
      </c>
      <c r="DE35" s="634"/>
      <c r="DF35" s="634"/>
      <c r="DG35" s="634"/>
      <c r="DH35" s="634"/>
      <c r="DI35" s="634"/>
      <c r="DJ35" s="634"/>
      <c r="DK35" s="635"/>
      <c r="DL35" s="627">
        <v>18309</v>
      </c>
      <c r="DM35" s="634"/>
      <c r="DN35" s="634"/>
      <c r="DO35" s="634"/>
      <c r="DP35" s="634"/>
      <c r="DQ35" s="634"/>
      <c r="DR35" s="634"/>
      <c r="DS35" s="634"/>
      <c r="DT35" s="634"/>
      <c r="DU35" s="634"/>
      <c r="DV35" s="635"/>
      <c r="DW35" s="624">
        <v>0.4</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225014</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1396026</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24905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2030495</v>
      </c>
      <c r="CS36" s="622"/>
      <c r="CT36" s="622"/>
      <c r="CU36" s="622"/>
      <c r="CV36" s="622"/>
      <c r="CW36" s="622"/>
      <c r="CX36" s="622"/>
      <c r="CY36" s="623"/>
      <c r="CZ36" s="624">
        <v>24.9</v>
      </c>
      <c r="DA36" s="636"/>
      <c r="DB36" s="636"/>
      <c r="DC36" s="637"/>
      <c r="DD36" s="627">
        <v>1787824</v>
      </c>
      <c r="DE36" s="622"/>
      <c r="DF36" s="622"/>
      <c r="DG36" s="622"/>
      <c r="DH36" s="622"/>
      <c r="DI36" s="622"/>
      <c r="DJ36" s="622"/>
      <c r="DK36" s="623"/>
      <c r="DL36" s="627">
        <v>1288248</v>
      </c>
      <c r="DM36" s="622"/>
      <c r="DN36" s="622"/>
      <c r="DO36" s="622"/>
      <c r="DP36" s="622"/>
      <c r="DQ36" s="622"/>
      <c r="DR36" s="622"/>
      <c r="DS36" s="622"/>
      <c r="DT36" s="622"/>
      <c r="DU36" s="622"/>
      <c r="DV36" s="623"/>
      <c r="DW36" s="624">
        <v>26.9</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83985</v>
      </c>
      <c r="S37" s="622"/>
      <c r="T37" s="622"/>
      <c r="U37" s="622"/>
      <c r="V37" s="622"/>
      <c r="W37" s="622"/>
      <c r="X37" s="622"/>
      <c r="Y37" s="623"/>
      <c r="Z37" s="659">
        <v>1</v>
      </c>
      <c r="AA37" s="659"/>
      <c r="AB37" s="659"/>
      <c r="AC37" s="659"/>
      <c r="AD37" s="660">
        <v>2408</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643925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5161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398348</v>
      </c>
      <c r="CS37" s="634"/>
      <c r="CT37" s="634"/>
      <c r="CU37" s="634"/>
      <c r="CV37" s="634"/>
      <c r="CW37" s="634"/>
      <c r="CX37" s="634"/>
      <c r="CY37" s="635"/>
      <c r="CZ37" s="624">
        <v>4.9000000000000004</v>
      </c>
      <c r="DA37" s="636"/>
      <c r="DB37" s="636"/>
      <c r="DC37" s="637"/>
      <c r="DD37" s="627">
        <v>398348</v>
      </c>
      <c r="DE37" s="634"/>
      <c r="DF37" s="634"/>
      <c r="DG37" s="634"/>
      <c r="DH37" s="634"/>
      <c r="DI37" s="634"/>
      <c r="DJ37" s="634"/>
      <c r="DK37" s="635"/>
      <c r="DL37" s="627">
        <v>372600</v>
      </c>
      <c r="DM37" s="634"/>
      <c r="DN37" s="634"/>
      <c r="DO37" s="634"/>
      <c r="DP37" s="634"/>
      <c r="DQ37" s="634"/>
      <c r="DR37" s="634"/>
      <c r="DS37" s="634"/>
      <c r="DT37" s="634"/>
      <c r="DU37" s="634"/>
      <c r="DV37" s="635"/>
      <c r="DW37" s="624">
        <v>7.8</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349200</v>
      </c>
      <c r="S38" s="622"/>
      <c r="T38" s="622"/>
      <c r="U38" s="622"/>
      <c r="V38" s="622"/>
      <c r="W38" s="622"/>
      <c r="X38" s="622"/>
      <c r="Y38" s="623"/>
      <c r="Z38" s="659">
        <v>4.2</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214200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1255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526444</v>
      </c>
      <c r="CS38" s="622"/>
      <c r="CT38" s="622"/>
      <c r="CU38" s="622"/>
      <c r="CV38" s="622"/>
      <c r="CW38" s="622"/>
      <c r="CX38" s="622"/>
      <c r="CY38" s="623"/>
      <c r="CZ38" s="624">
        <v>6.5</v>
      </c>
      <c r="DA38" s="636"/>
      <c r="DB38" s="636"/>
      <c r="DC38" s="637"/>
      <c r="DD38" s="627">
        <v>448628</v>
      </c>
      <c r="DE38" s="622"/>
      <c r="DF38" s="622"/>
      <c r="DG38" s="622"/>
      <c r="DH38" s="622"/>
      <c r="DI38" s="622"/>
      <c r="DJ38" s="622"/>
      <c r="DK38" s="623"/>
      <c r="DL38" s="627">
        <v>425574</v>
      </c>
      <c r="DM38" s="622"/>
      <c r="DN38" s="622"/>
      <c r="DO38" s="622"/>
      <c r="DP38" s="622"/>
      <c r="DQ38" s="622"/>
      <c r="DR38" s="622"/>
      <c r="DS38" s="622"/>
      <c r="DT38" s="622"/>
      <c r="DU38" s="622"/>
      <c r="DV38" s="623"/>
      <c r="DW38" s="624">
        <v>8.9</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11457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1890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122722</v>
      </c>
      <c r="CS39" s="634"/>
      <c r="CT39" s="634"/>
      <c r="CU39" s="634"/>
      <c r="CV39" s="634"/>
      <c r="CW39" s="634"/>
      <c r="CX39" s="634"/>
      <c r="CY39" s="635"/>
      <c r="CZ39" s="624">
        <v>1.5</v>
      </c>
      <c r="DA39" s="636"/>
      <c r="DB39" s="636"/>
      <c r="DC39" s="637"/>
      <c r="DD39" s="627">
        <v>42163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4793</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8375664</v>
      </c>
      <c r="S41" s="646"/>
      <c r="T41" s="646"/>
      <c r="U41" s="646"/>
      <c r="V41" s="646"/>
      <c r="W41" s="646"/>
      <c r="X41" s="646"/>
      <c r="Y41" s="649"/>
      <c r="Z41" s="650">
        <v>100</v>
      </c>
      <c r="AA41" s="650"/>
      <c r="AB41" s="650"/>
      <c r="AC41" s="650"/>
      <c r="AD41" s="651">
        <v>4791288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111730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414714</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481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763450</v>
      </c>
      <c r="CS42" s="634"/>
      <c r="CT42" s="634"/>
      <c r="CU42" s="634"/>
      <c r="CV42" s="634"/>
      <c r="CW42" s="634"/>
      <c r="CX42" s="634"/>
      <c r="CY42" s="635"/>
      <c r="CZ42" s="624">
        <v>9.4</v>
      </c>
      <c r="DA42" s="636"/>
      <c r="DB42" s="636"/>
      <c r="DC42" s="637"/>
      <c r="DD42" s="627">
        <v>156628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343</v>
      </c>
      <c r="CD43" s="618" t="s">
        <v>344</v>
      </c>
      <c r="CE43" s="619"/>
      <c r="CF43" s="619"/>
      <c r="CG43" s="619"/>
      <c r="CH43" s="619"/>
      <c r="CI43" s="619"/>
      <c r="CJ43" s="619"/>
      <c r="CK43" s="619"/>
      <c r="CL43" s="619"/>
      <c r="CM43" s="619"/>
      <c r="CN43" s="619"/>
      <c r="CO43" s="619"/>
      <c r="CP43" s="619"/>
      <c r="CQ43" s="620"/>
      <c r="CR43" s="621">
        <v>27365</v>
      </c>
      <c r="CS43" s="634"/>
      <c r="CT43" s="634"/>
      <c r="CU43" s="634"/>
      <c r="CV43" s="634"/>
      <c r="CW43" s="634"/>
      <c r="CX43" s="634"/>
      <c r="CY43" s="635"/>
      <c r="CZ43" s="624">
        <v>0.3</v>
      </c>
      <c r="DA43" s="636"/>
      <c r="DB43" s="636"/>
      <c r="DC43" s="637"/>
      <c r="DD43" s="627">
        <v>27365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758236</v>
      </c>
      <c r="CS44" s="622"/>
      <c r="CT44" s="622"/>
      <c r="CU44" s="622"/>
      <c r="CV44" s="622"/>
      <c r="CW44" s="622"/>
      <c r="CX44" s="622"/>
      <c r="CY44" s="623"/>
      <c r="CZ44" s="624">
        <v>9.3000000000000007</v>
      </c>
      <c r="DA44" s="625"/>
      <c r="DB44" s="625"/>
      <c r="DC44" s="626"/>
      <c r="DD44" s="627">
        <v>156221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326026</v>
      </c>
      <c r="CS45" s="634"/>
      <c r="CT45" s="634"/>
      <c r="CU45" s="634"/>
      <c r="CV45" s="634"/>
      <c r="CW45" s="634"/>
      <c r="CX45" s="634"/>
      <c r="CY45" s="635"/>
      <c r="CZ45" s="624">
        <v>4</v>
      </c>
      <c r="DA45" s="636"/>
      <c r="DB45" s="636"/>
      <c r="DC45" s="637"/>
      <c r="DD45" s="627">
        <v>57955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349</v>
      </c>
      <c r="CG46" s="619"/>
      <c r="CH46" s="619"/>
      <c r="CI46" s="619"/>
      <c r="CJ46" s="619"/>
      <c r="CK46" s="619"/>
      <c r="CL46" s="619"/>
      <c r="CM46" s="619"/>
      <c r="CN46" s="619"/>
      <c r="CO46" s="619"/>
      <c r="CP46" s="619"/>
      <c r="CQ46" s="620"/>
      <c r="CR46" s="621">
        <v>423947</v>
      </c>
      <c r="CS46" s="622"/>
      <c r="CT46" s="622"/>
      <c r="CU46" s="622"/>
      <c r="CV46" s="622"/>
      <c r="CW46" s="622"/>
      <c r="CX46" s="622"/>
      <c r="CY46" s="623"/>
      <c r="CZ46" s="624">
        <v>5.2</v>
      </c>
      <c r="DA46" s="625"/>
      <c r="DB46" s="625"/>
      <c r="DC46" s="626"/>
      <c r="DD46" s="627">
        <v>97303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350</v>
      </c>
      <c r="CG47" s="619"/>
      <c r="CH47" s="619"/>
      <c r="CI47" s="619"/>
      <c r="CJ47" s="619"/>
      <c r="CK47" s="619"/>
      <c r="CL47" s="619"/>
      <c r="CM47" s="619"/>
      <c r="CN47" s="619"/>
      <c r="CO47" s="619"/>
      <c r="CP47" s="619"/>
      <c r="CQ47" s="620"/>
      <c r="CR47" s="621">
        <v>5214</v>
      </c>
      <c r="CS47" s="634"/>
      <c r="CT47" s="634"/>
      <c r="CU47" s="634"/>
      <c r="CV47" s="634"/>
      <c r="CW47" s="634"/>
      <c r="CX47" s="634"/>
      <c r="CY47" s="635"/>
      <c r="CZ47" s="624">
        <v>0.1</v>
      </c>
      <c r="DA47" s="636"/>
      <c r="DB47" s="636"/>
      <c r="DC47" s="637"/>
      <c r="DD47" s="627">
        <v>407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352</v>
      </c>
      <c r="CE49" s="603"/>
      <c r="CF49" s="603"/>
      <c r="CG49" s="603"/>
      <c r="CH49" s="603"/>
      <c r="CI49" s="603"/>
      <c r="CJ49" s="603"/>
      <c r="CK49" s="603"/>
      <c r="CL49" s="603"/>
      <c r="CM49" s="603"/>
      <c r="CN49" s="603"/>
      <c r="CO49" s="603"/>
      <c r="CP49" s="603"/>
      <c r="CQ49" s="604"/>
      <c r="CR49" s="605">
        <v>8156192</v>
      </c>
      <c r="CS49" s="606"/>
      <c r="CT49" s="606"/>
      <c r="CU49" s="606"/>
      <c r="CV49" s="606"/>
      <c r="CW49" s="606"/>
      <c r="CX49" s="606"/>
      <c r="CY49" s="607"/>
      <c r="CZ49" s="608">
        <v>100</v>
      </c>
      <c r="DA49" s="609"/>
      <c r="DB49" s="609"/>
      <c r="DC49" s="610"/>
      <c r="DD49" s="611">
        <v>5898508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3nJIxE1Yf1d7E0eMBqsFlWV055xY7oFUSs17EPkmz3El0Yf9Om2pIX0QMewkzjtMS5k1pXPaUjH52bmQHYRkg==" saltValue="7ihlwqsPH8wFyb1E2tDb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c r="A7" s="224">
        <v>1</v>
      </c>
      <c r="B7" s="1047" t="s">
        <v>375</v>
      </c>
      <c r="C7" s="1048"/>
      <c r="D7" s="1048"/>
      <c r="E7" s="1048"/>
      <c r="F7" s="1048"/>
      <c r="G7" s="1048"/>
      <c r="H7" s="1048"/>
      <c r="I7" s="1048"/>
      <c r="J7" s="1048"/>
      <c r="K7" s="1048"/>
      <c r="L7" s="1048"/>
      <c r="M7" s="1048"/>
      <c r="N7" s="1048"/>
      <c r="O7" s="1048"/>
      <c r="P7" s="1049"/>
      <c r="Q7" s="1102">
        <v>8374</v>
      </c>
      <c r="R7" s="1103"/>
      <c r="S7" s="1103"/>
      <c r="T7" s="1103"/>
      <c r="U7" s="1103"/>
      <c r="V7" s="1103">
        <v>8155</v>
      </c>
      <c r="W7" s="1103"/>
      <c r="X7" s="1103"/>
      <c r="Y7" s="1103"/>
      <c r="Z7" s="1103"/>
      <c r="AA7" s="1103">
        <v>219</v>
      </c>
      <c r="AB7" s="1103"/>
      <c r="AC7" s="1103"/>
      <c r="AD7" s="1103"/>
      <c r="AE7" s="1104"/>
      <c r="AF7" s="1105">
        <v>179</v>
      </c>
      <c r="AG7" s="1106"/>
      <c r="AH7" s="1106"/>
      <c r="AI7" s="1106"/>
      <c r="AJ7" s="1107"/>
      <c r="AK7" s="1108"/>
      <c r="AL7" s="1109"/>
      <c r="AM7" s="1109"/>
      <c r="AN7" s="1109"/>
      <c r="AO7" s="1109"/>
      <c r="AP7" s="1109">
        <v>5637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562</v>
      </c>
      <c r="BT7" s="1100"/>
      <c r="BU7" s="1100"/>
      <c r="BV7" s="1100"/>
      <c r="BW7" s="1100"/>
      <c r="BX7" s="1100"/>
      <c r="BY7" s="1100"/>
      <c r="BZ7" s="1100"/>
      <c r="CA7" s="1100"/>
      <c r="CB7" s="1100"/>
      <c r="CC7" s="1100"/>
      <c r="CD7" s="1100"/>
      <c r="CE7" s="1100"/>
      <c r="CF7" s="1100"/>
      <c r="CG7" s="1112"/>
      <c r="CH7" s="1096">
        <v>-2</v>
      </c>
      <c r="CI7" s="1097"/>
      <c r="CJ7" s="1097"/>
      <c r="CK7" s="1097"/>
      <c r="CL7" s="1098"/>
      <c r="CM7" s="1096">
        <v>21</v>
      </c>
      <c r="CN7" s="1097"/>
      <c r="CO7" s="1097"/>
      <c r="CP7" s="1097"/>
      <c r="CQ7" s="1098"/>
      <c r="CR7" s="1096">
        <v>10</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c r="A8" s="226">
        <v>2</v>
      </c>
      <c r="B8" s="1030" t="s">
        <v>376</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v>0</v>
      </c>
      <c r="AG8" s="1036"/>
      <c r="AH8" s="1036"/>
      <c r="AI8" s="1036"/>
      <c r="AJ8" s="1037"/>
      <c r="AK8" s="1080"/>
      <c r="AL8" s="1081"/>
      <c r="AM8" s="1081"/>
      <c r="AN8" s="1081"/>
      <c r="AO8" s="1081"/>
      <c r="AP8" s="1081" t="s">
        <v>491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563</v>
      </c>
      <c r="BT8" s="993"/>
      <c r="BU8" s="993"/>
      <c r="BV8" s="993"/>
      <c r="BW8" s="993"/>
      <c r="BX8" s="993"/>
      <c r="BY8" s="993"/>
      <c r="BZ8" s="993"/>
      <c r="CA8" s="993"/>
      <c r="CB8" s="993"/>
      <c r="CC8" s="993"/>
      <c r="CD8" s="993"/>
      <c r="CE8" s="993"/>
      <c r="CF8" s="993"/>
      <c r="CG8" s="1014"/>
      <c r="CH8" s="989">
        <v>1</v>
      </c>
      <c r="CI8" s="990"/>
      <c r="CJ8" s="990"/>
      <c r="CK8" s="990"/>
      <c r="CL8" s="991"/>
      <c r="CM8" s="989">
        <v>30</v>
      </c>
      <c r="CN8" s="990"/>
      <c r="CO8" s="990"/>
      <c r="CP8" s="990"/>
      <c r="CQ8" s="991"/>
      <c r="CR8" s="989">
        <v>10</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564</v>
      </c>
      <c r="BT9" s="993"/>
      <c r="BU9" s="993"/>
      <c r="BV9" s="993"/>
      <c r="BW9" s="993"/>
      <c r="BX9" s="993"/>
      <c r="BY9" s="993"/>
      <c r="BZ9" s="993"/>
      <c r="CA9" s="993"/>
      <c r="CB9" s="993"/>
      <c r="CC9" s="993"/>
      <c r="CD9" s="993"/>
      <c r="CE9" s="993"/>
      <c r="CF9" s="993"/>
      <c r="CG9" s="1014"/>
      <c r="CH9" s="989">
        <v>0</v>
      </c>
      <c r="CI9" s="990"/>
      <c r="CJ9" s="990"/>
      <c r="CK9" s="990"/>
      <c r="CL9" s="991"/>
      <c r="CM9" s="989">
        <v>9</v>
      </c>
      <c r="CN9" s="990"/>
      <c r="CO9" s="990"/>
      <c r="CP9" s="990"/>
      <c r="CQ9" s="991"/>
      <c r="CR9" s="989">
        <v>2</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7" t="s">
        <v>390</v>
      </c>
      <c r="C28" s="1048"/>
      <c r="D28" s="1048"/>
      <c r="E28" s="1048"/>
      <c r="F28" s="1048"/>
      <c r="G28" s="1048"/>
      <c r="H28" s="1048"/>
      <c r="I28" s="1048"/>
      <c r="J28" s="1048"/>
      <c r="K28" s="1048"/>
      <c r="L28" s="1048"/>
      <c r="M28" s="1048"/>
      <c r="N28" s="1048"/>
      <c r="O28" s="1048"/>
      <c r="P28" s="1049"/>
      <c r="Q28" s="1050">
        <v>1233</v>
      </c>
      <c r="R28" s="1051"/>
      <c r="S28" s="1051"/>
      <c r="T28" s="1051"/>
      <c r="U28" s="1051"/>
      <c r="V28" s="1051">
        <v>1208</v>
      </c>
      <c r="W28" s="1051"/>
      <c r="X28" s="1051"/>
      <c r="Y28" s="1051"/>
      <c r="Z28" s="1051"/>
      <c r="AA28" s="1051">
        <v>25</v>
      </c>
      <c r="AB28" s="1051"/>
      <c r="AC28" s="1051"/>
      <c r="AD28" s="1051"/>
      <c r="AE28" s="1052"/>
      <c r="AF28" s="1053">
        <v>25</v>
      </c>
      <c r="AG28" s="1051"/>
      <c r="AH28" s="1051"/>
      <c r="AI28" s="1051"/>
      <c r="AJ28" s="1054"/>
      <c r="AK28" s="1042">
        <v>112</v>
      </c>
      <c r="AL28" s="1043"/>
      <c r="AM28" s="1043"/>
      <c r="AN28" s="1043"/>
      <c r="AO28" s="1043"/>
      <c r="AP28" s="1043" t="s">
        <v>491</v>
      </c>
      <c r="AQ28" s="1043"/>
      <c r="AR28" s="1043"/>
      <c r="AS28" s="1043"/>
      <c r="AT28" s="1043"/>
      <c r="AU28" s="1043" t="s">
        <v>491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391</v>
      </c>
      <c r="C29" s="1031"/>
      <c r="D29" s="1031"/>
      <c r="E29" s="1031"/>
      <c r="F29" s="1031"/>
      <c r="G29" s="1031"/>
      <c r="H29" s="1031"/>
      <c r="I29" s="1031"/>
      <c r="J29" s="1031"/>
      <c r="K29" s="1031"/>
      <c r="L29" s="1031"/>
      <c r="M29" s="1031"/>
      <c r="N29" s="1031"/>
      <c r="O29" s="1031"/>
      <c r="P29" s="1032"/>
      <c r="Q29" s="1038">
        <v>213</v>
      </c>
      <c r="R29" s="1039"/>
      <c r="S29" s="1039"/>
      <c r="T29" s="1039"/>
      <c r="U29" s="1039"/>
      <c r="V29" s="1039">
        <v>209</v>
      </c>
      <c r="W29" s="1039"/>
      <c r="X29" s="1039"/>
      <c r="Y29" s="1039"/>
      <c r="Z29" s="1039"/>
      <c r="AA29" s="1039">
        <v>4</v>
      </c>
      <c r="AB29" s="1039"/>
      <c r="AC29" s="1039"/>
      <c r="AD29" s="1039"/>
      <c r="AE29" s="1040"/>
      <c r="AF29" s="1035">
        <v>4</v>
      </c>
      <c r="AG29" s="1036"/>
      <c r="AH29" s="1036"/>
      <c r="AI29" s="1036"/>
      <c r="AJ29" s="1037"/>
      <c r="AK29" s="980">
        <v>61</v>
      </c>
      <c r="AL29" s="971"/>
      <c r="AM29" s="971"/>
      <c r="AN29" s="971"/>
      <c r="AO29" s="971"/>
      <c r="AP29" s="971" t="s">
        <v>491</v>
      </c>
      <c r="AQ29" s="971"/>
      <c r="AR29" s="971"/>
      <c r="AS29" s="971"/>
      <c r="AT29" s="971"/>
      <c r="AU29" s="971" t="s">
        <v>491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392</v>
      </c>
      <c r="C30" s="1031"/>
      <c r="D30" s="1031"/>
      <c r="E30" s="1031"/>
      <c r="F30" s="1031"/>
      <c r="G30" s="1031"/>
      <c r="H30" s="1031"/>
      <c r="I30" s="1031"/>
      <c r="J30" s="1031"/>
      <c r="K30" s="1031"/>
      <c r="L30" s="1031"/>
      <c r="M30" s="1031"/>
      <c r="N30" s="1031"/>
      <c r="O30" s="1031"/>
      <c r="P30" s="1032"/>
      <c r="Q30" s="1038">
        <v>545</v>
      </c>
      <c r="R30" s="1039"/>
      <c r="S30" s="1039"/>
      <c r="T30" s="1039"/>
      <c r="U30" s="1039"/>
      <c r="V30" s="1039">
        <v>216</v>
      </c>
      <c r="W30" s="1039"/>
      <c r="X30" s="1039"/>
      <c r="Y30" s="1039"/>
      <c r="Z30" s="1039"/>
      <c r="AA30" s="1039">
        <v>329</v>
      </c>
      <c r="AB30" s="1039"/>
      <c r="AC30" s="1039"/>
      <c r="AD30" s="1039"/>
      <c r="AE30" s="1040"/>
      <c r="AF30" s="1035">
        <v>329</v>
      </c>
      <c r="AG30" s="1036"/>
      <c r="AH30" s="1036"/>
      <c r="AI30" s="1036"/>
      <c r="AJ30" s="1037"/>
      <c r="AK30" s="980">
        <v>644</v>
      </c>
      <c r="AL30" s="971"/>
      <c r="AM30" s="971"/>
      <c r="AN30" s="971"/>
      <c r="AO30" s="971"/>
      <c r="AP30" s="971">
        <v>2106</v>
      </c>
      <c r="AQ30" s="971"/>
      <c r="AR30" s="971"/>
      <c r="AS30" s="971"/>
      <c r="AT30" s="971"/>
      <c r="AU30" s="971">
        <v>1053</v>
      </c>
      <c r="AV30" s="971"/>
      <c r="AW30" s="971"/>
      <c r="AX30" s="971"/>
      <c r="AY30" s="971"/>
      <c r="AZ30" s="1041"/>
      <c r="BA30" s="1041"/>
      <c r="BB30" s="1041"/>
      <c r="BC30" s="1041"/>
      <c r="BD30" s="1041"/>
      <c r="BE30" s="972" t="s">
        <v>393</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394</v>
      </c>
      <c r="C31" s="1031"/>
      <c r="D31" s="1031"/>
      <c r="E31" s="1031"/>
      <c r="F31" s="1031"/>
      <c r="G31" s="1031"/>
      <c r="H31" s="1031"/>
      <c r="I31" s="1031"/>
      <c r="J31" s="1031"/>
      <c r="K31" s="1031"/>
      <c r="L31" s="1031"/>
      <c r="M31" s="1031"/>
      <c r="N31" s="1031"/>
      <c r="O31" s="1031"/>
      <c r="P31" s="1032"/>
      <c r="Q31" s="1038">
        <v>62</v>
      </c>
      <c r="R31" s="1039"/>
      <c r="S31" s="1039"/>
      <c r="T31" s="1039"/>
      <c r="U31" s="1039"/>
      <c r="V31" s="1039">
        <v>2</v>
      </c>
      <c r="W31" s="1039"/>
      <c r="X31" s="1039"/>
      <c r="Y31" s="1039"/>
      <c r="Z31" s="1039"/>
      <c r="AA31" s="1039">
        <v>60</v>
      </c>
      <c r="AB31" s="1039"/>
      <c r="AC31" s="1039"/>
      <c r="AD31" s="1039"/>
      <c r="AE31" s="1040"/>
      <c r="AF31" s="1035">
        <v>60</v>
      </c>
      <c r="AG31" s="1036"/>
      <c r="AH31" s="1036"/>
      <c r="AI31" s="1036"/>
      <c r="AJ31" s="1037"/>
      <c r="AK31" s="980" t="s">
        <v>491</v>
      </c>
      <c r="AL31" s="971"/>
      <c r="AM31" s="971"/>
      <c r="AN31" s="971"/>
      <c r="AO31" s="971"/>
      <c r="AP31" s="971" t="s">
        <v>491</v>
      </c>
      <c r="AQ31" s="971"/>
      <c r="AR31" s="971"/>
      <c r="AS31" s="971"/>
      <c r="AT31" s="971"/>
      <c r="AU31" s="971" t="s">
        <v>491</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395</v>
      </c>
      <c r="C32" s="1031"/>
      <c r="D32" s="1031"/>
      <c r="E32" s="1031"/>
      <c r="F32" s="1031"/>
      <c r="G32" s="1031"/>
      <c r="H32" s="1031"/>
      <c r="I32" s="1031"/>
      <c r="J32" s="1031"/>
      <c r="K32" s="1031"/>
      <c r="L32" s="1031"/>
      <c r="M32" s="1031"/>
      <c r="N32" s="1031"/>
      <c r="O32" s="1031"/>
      <c r="P32" s="1032"/>
      <c r="Q32" s="1038">
        <v>97</v>
      </c>
      <c r="R32" s="1039"/>
      <c r="S32" s="1039"/>
      <c r="T32" s="1039"/>
      <c r="U32" s="1039"/>
      <c r="V32" s="1039">
        <v>7</v>
      </c>
      <c r="W32" s="1039"/>
      <c r="X32" s="1039"/>
      <c r="Y32" s="1039"/>
      <c r="Z32" s="1039"/>
      <c r="AA32" s="1039">
        <v>90</v>
      </c>
      <c r="AB32" s="1039"/>
      <c r="AC32" s="1039"/>
      <c r="AD32" s="1039"/>
      <c r="AE32" s="1040"/>
      <c r="AF32" s="1035">
        <v>90</v>
      </c>
      <c r="AG32" s="1036"/>
      <c r="AH32" s="1036"/>
      <c r="AI32" s="1036"/>
      <c r="AJ32" s="1037"/>
      <c r="AK32" s="980">
        <v>11</v>
      </c>
      <c r="AL32" s="971"/>
      <c r="AM32" s="971"/>
      <c r="AN32" s="971"/>
      <c r="AO32" s="971"/>
      <c r="AP32" s="971">
        <v>614</v>
      </c>
      <c r="AQ32" s="971"/>
      <c r="AR32" s="971"/>
      <c r="AS32" s="971"/>
      <c r="AT32" s="971"/>
      <c r="AU32" s="971">
        <v>50</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396</v>
      </c>
      <c r="C33" s="1031"/>
      <c r="D33" s="1031"/>
      <c r="E33" s="1031"/>
      <c r="F33" s="1031"/>
      <c r="G33" s="1031"/>
      <c r="H33" s="1031"/>
      <c r="I33" s="1031"/>
      <c r="J33" s="1031"/>
      <c r="K33" s="1031"/>
      <c r="L33" s="1031"/>
      <c r="M33" s="1031"/>
      <c r="N33" s="1031"/>
      <c r="O33" s="1031"/>
      <c r="P33" s="1032"/>
      <c r="Q33" s="1038">
        <v>66</v>
      </c>
      <c r="R33" s="1039"/>
      <c r="S33" s="1039"/>
      <c r="T33" s="1039"/>
      <c r="U33" s="1039"/>
      <c r="V33" s="1039">
        <v>37</v>
      </c>
      <c r="W33" s="1039"/>
      <c r="X33" s="1039"/>
      <c r="Y33" s="1039"/>
      <c r="Z33" s="1039"/>
      <c r="AA33" s="1039">
        <v>29</v>
      </c>
      <c r="AB33" s="1039"/>
      <c r="AC33" s="1039"/>
      <c r="AD33" s="1039"/>
      <c r="AE33" s="1040"/>
      <c r="AF33" s="1035">
        <v>29</v>
      </c>
      <c r="AG33" s="1036"/>
      <c r="AH33" s="1036"/>
      <c r="AI33" s="1036"/>
      <c r="AJ33" s="1037"/>
      <c r="AK33" s="980">
        <v>214</v>
      </c>
      <c r="AL33" s="971"/>
      <c r="AM33" s="971"/>
      <c r="AN33" s="971"/>
      <c r="AO33" s="971"/>
      <c r="AP33" s="971">
        <v>1849</v>
      </c>
      <c r="AQ33" s="971"/>
      <c r="AR33" s="971"/>
      <c r="AS33" s="971"/>
      <c r="AT33" s="971"/>
      <c r="AU33" s="971">
        <v>1231</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t="s">
        <v>397</v>
      </c>
      <c r="C34" s="1031"/>
      <c r="D34" s="1031"/>
      <c r="E34" s="1031"/>
      <c r="F34" s="1031"/>
      <c r="G34" s="1031"/>
      <c r="H34" s="1031"/>
      <c r="I34" s="1031"/>
      <c r="J34" s="1031"/>
      <c r="K34" s="1031"/>
      <c r="L34" s="1031"/>
      <c r="M34" s="1031"/>
      <c r="N34" s="1031"/>
      <c r="O34" s="1031"/>
      <c r="P34" s="1032"/>
      <c r="Q34" s="1038">
        <v>74</v>
      </c>
      <c r="R34" s="1039"/>
      <c r="S34" s="1039"/>
      <c r="T34" s="1039"/>
      <c r="U34" s="1039"/>
      <c r="V34" s="1039">
        <v>67</v>
      </c>
      <c r="W34" s="1039"/>
      <c r="X34" s="1039"/>
      <c r="Y34" s="1039"/>
      <c r="Z34" s="1039"/>
      <c r="AA34" s="1039">
        <v>7</v>
      </c>
      <c r="AB34" s="1039"/>
      <c r="AC34" s="1039"/>
      <c r="AD34" s="1039"/>
      <c r="AE34" s="1040"/>
      <c r="AF34" s="1035">
        <v>7</v>
      </c>
      <c r="AG34" s="1036"/>
      <c r="AH34" s="1036"/>
      <c r="AI34" s="1036"/>
      <c r="AJ34" s="1037"/>
      <c r="AK34" s="980" t="s">
        <v>491</v>
      </c>
      <c r="AL34" s="971"/>
      <c r="AM34" s="971"/>
      <c r="AN34" s="971"/>
      <c r="AO34" s="971"/>
      <c r="AP34" s="971">
        <v>174</v>
      </c>
      <c r="AQ34" s="971"/>
      <c r="AR34" s="971"/>
      <c r="AS34" s="971"/>
      <c r="AT34" s="971"/>
      <c r="AU34" s="971" t="s">
        <v>491</v>
      </c>
      <c r="AV34" s="971"/>
      <c r="AW34" s="971"/>
      <c r="AX34" s="971"/>
      <c r="AY34" s="971"/>
      <c r="AZ34" s="1041"/>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554</v>
      </c>
      <c r="C68" s="986"/>
      <c r="D68" s="986"/>
      <c r="E68" s="986"/>
      <c r="F68" s="986"/>
      <c r="G68" s="986"/>
      <c r="H68" s="986"/>
      <c r="I68" s="986"/>
      <c r="J68" s="986"/>
      <c r="K68" s="986"/>
      <c r="L68" s="986"/>
      <c r="M68" s="986"/>
      <c r="N68" s="986"/>
      <c r="O68" s="986"/>
      <c r="P68" s="987"/>
      <c r="Q68" s="988">
        <v>1743</v>
      </c>
      <c r="R68" s="982"/>
      <c r="S68" s="982"/>
      <c r="T68" s="982"/>
      <c r="U68" s="982"/>
      <c r="V68" s="982">
        <v>1638</v>
      </c>
      <c r="W68" s="982"/>
      <c r="X68" s="982"/>
      <c r="Y68" s="982"/>
      <c r="Z68" s="982"/>
      <c r="AA68" s="982">
        <v>105</v>
      </c>
      <c r="AB68" s="982"/>
      <c r="AC68" s="982"/>
      <c r="AD68" s="982"/>
      <c r="AE68" s="982"/>
      <c r="AF68" s="982">
        <v>99</v>
      </c>
      <c r="AG68" s="982"/>
      <c r="AH68" s="982"/>
      <c r="AI68" s="982"/>
      <c r="AJ68" s="982"/>
      <c r="AK68" s="982" t="s">
        <v>491</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555</v>
      </c>
      <c r="C69" s="975"/>
      <c r="D69" s="975"/>
      <c r="E69" s="975"/>
      <c r="F69" s="975"/>
      <c r="G69" s="975"/>
      <c r="H69" s="975"/>
      <c r="I69" s="975"/>
      <c r="J69" s="975"/>
      <c r="K69" s="975"/>
      <c r="L69" s="975"/>
      <c r="M69" s="975"/>
      <c r="N69" s="975"/>
      <c r="O69" s="975"/>
      <c r="P69" s="976"/>
      <c r="Q69" s="977">
        <v>274</v>
      </c>
      <c r="R69" s="971"/>
      <c r="S69" s="971"/>
      <c r="T69" s="971"/>
      <c r="U69" s="971"/>
      <c r="V69" s="971">
        <v>259</v>
      </c>
      <c r="W69" s="971"/>
      <c r="X69" s="971"/>
      <c r="Y69" s="971"/>
      <c r="Z69" s="971"/>
      <c r="AA69" s="971">
        <v>15</v>
      </c>
      <c r="AB69" s="971"/>
      <c r="AC69" s="971"/>
      <c r="AD69" s="971"/>
      <c r="AE69" s="971"/>
      <c r="AF69" s="971">
        <v>15</v>
      </c>
      <c r="AG69" s="971"/>
      <c r="AH69" s="971"/>
      <c r="AI69" s="971"/>
      <c r="AJ69" s="971"/>
      <c r="AK69" s="971" t="s">
        <v>491</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556</v>
      </c>
      <c r="C70" s="975"/>
      <c r="D70" s="975"/>
      <c r="E70" s="975"/>
      <c r="F70" s="975"/>
      <c r="G70" s="975"/>
      <c r="H70" s="975"/>
      <c r="I70" s="975"/>
      <c r="J70" s="975"/>
      <c r="K70" s="975"/>
      <c r="L70" s="975"/>
      <c r="M70" s="975"/>
      <c r="N70" s="975"/>
      <c r="O70" s="975"/>
      <c r="P70" s="976"/>
      <c r="Q70" s="977">
        <v>5178</v>
      </c>
      <c r="R70" s="971"/>
      <c r="S70" s="971"/>
      <c r="T70" s="971"/>
      <c r="U70" s="971"/>
      <c r="V70" s="971">
        <v>5111</v>
      </c>
      <c r="W70" s="971"/>
      <c r="X70" s="971"/>
      <c r="Y70" s="971"/>
      <c r="Z70" s="971"/>
      <c r="AA70" s="971">
        <v>66</v>
      </c>
      <c r="AB70" s="971"/>
      <c r="AC70" s="971"/>
      <c r="AD70" s="971"/>
      <c r="AE70" s="971"/>
      <c r="AF70" s="971">
        <v>4</v>
      </c>
      <c r="AG70" s="971"/>
      <c r="AH70" s="971"/>
      <c r="AI70" s="971"/>
      <c r="AJ70" s="971"/>
      <c r="AK70" s="971">
        <v>225</v>
      </c>
      <c r="AL70" s="971"/>
      <c r="AM70" s="971"/>
      <c r="AN70" s="971"/>
      <c r="AO70" s="971"/>
      <c r="AP70" s="971">
        <v>48</v>
      </c>
      <c r="AQ70" s="971"/>
      <c r="AR70" s="971"/>
      <c r="AS70" s="971"/>
      <c r="AT70" s="971"/>
      <c r="AU70" s="971">
        <v>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557</v>
      </c>
      <c r="C71" s="975"/>
      <c r="D71" s="975"/>
      <c r="E71" s="975"/>
      <c r="F71" s="975"/>
      <c r="G71" s="975"/>
      <c r="H71" s="975"/>
      <c r="I71" s="975"/>
      <c r="J71" s="975"/>
      <c r="K71" s="975"/>
      <c r="L71" s="975"/>
      <c r="M71" s="975"/>
      <c r="N71" s="975"/>
      <c r="O71" s="975"/>
      <c r="P71" s="976"/>
      <c r="Q71" s="977">
        <v>544</v>
      </c>
      <c r="R71" s="971"/>
      <c r="S71" s="971"/>
      <c r="T71" s="971"/>
      <c r="U71" s="971"/>
      <c r="V71" s="971">
        <v>539</v>
      </c>
      <c r="W71" s="971"/>
      <c r="X71" s="971"/>
      <c r="Y71" s="971"/>
      <c r="Z71" s="971"/>
      <c r="AA71" s="971">
        <v>5</v>
      </c>
      <c r="AB71" s="971"/>
      <c r="AC71" s="971"/>
      <c r="AD71" s="971"/>
      <c r="AE71" s="971"/>
      <c r="AF71" s="971">
        <v>5</v>
      </c>
      <c r="AG71" s="971"/>
      <c r="AH71" s="971"/>
      <c r="AI71" s="971"/>
      <c r="AJ71" s="971"/>
      <c r="AK71" s="971">
        <v>29</v>
      </c>
      <c r="AL71" s="971"/>
      <c r="AM71" s="971"/>
      <c r="AN71" s="971"/>
      <c r="AO71" s="971"/>
      <c r="AP71" s="971" t="s">
        <v>491</v>
      </c>
      <c r="AQ71" s="971"/>
      <c r="AR71" s="971"/>
      <c r="AS71" s="971"/>
      <c r="AT71" s="971"/>
      <c r="AU71" s="971" t="s">
        <v>491</v>
      </c>
      <c r="AV71" s="971"/>
      <c r="AW71" s="971"/>
      <c r="AX71" s="971"/>
      <c r="AY71" s="971"/>
      <c r="AZ71" s="972" t="s">
        <v>559</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t="s">
        <v>557</v>
      </c>
      <c r="C72" s="975"/>
      <c r="D72" s="975"/>
      <c r="E72" s="975"/>
      <c r="F72" s="975"/>
      <c r="G72" s="975"/>
      <c r="H72" s="975"/>
      <c r="I72" s="975"/>
      <c r="J72" s="975"/>
      <c r="K72" s="975"/>
      <c r="L72" s="975"/>
      <c r="M72" s="975"/>
      <c r="N72" s="975"/>
      <c r="O72" s="975"/>
      <c r="P72" s="976"/>
      <c r="Q72" s="977">
        <v>3339</v>
      </c>
      <c r="R72" s="971"/>
      <c r="S72" s="971"/>
      <c r="T72" s="971"/>
      <c r="U72" s="971"/>
      <c r="V72" s="971">
        <v>3249</v>
      </c>
      <c r="W72" s="971"/>
      <c r="X72" s="971"/>
      <c r="Y72" s="971"/>
      <c r="Z72" s="971"/>
      <c r="AA72" s="971">
        <v>90</v>
      </c>
      <c r="AB72" s="971"/>
      <c r="AC72" s="971"/>
      <c r="AD72" s="971"/>
      <c r="AE72" s="971"/>
      <c r="AF72" s="971">
        <v>90</v>
      </c>
      <c r="AG72" s="971"/>
      <c r="AH72" s="971"/>
      <c r="AI72" s="971"/>
      <c r="AJ72" s="971"/>
      <c r="AK72" s="971">
        <v>504</v>
      </c>
      <c r="AL72" s="971"/>
      <c r="AM72" s="971"/>
      <c r="AN72" s="971"/>
      <c r="AO72" s="971"/>
      <c r="AP72" s="971" t="s">
        <v>491</v>
      </c>
      <c r="AQ72" s="971"/>
      <c r="AR72" s="971"/>
      <c r="AS72" s="971"/>
      <c r="AT72" s="971"/>
      <c r="AU72" s="971" t="s">
        <v>491</v>
      </c>
      <c r="AV72" s="971"/>
      <c r="AW72" s="971"/>
      <c r="AX72" s="971"/>
      <c r="AY72" s="971"/>
      <c r="AZ72" s="972" t="s">
        <v>560</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t="s">
        <v>558</v>
      </c>
      <c r="C73" s="975"/>
      <c r="D73" s="975"/>
      <c r="E73" s="975"/>
      <c r="F73" s="975"/>
      <c r="G73" s="975"/>
      <c r="H73" s="975"/>
      <c r="I73" s="975"/>
      <c r="J73" s="975"/>
      <c r="K73" s="975"/>
      <c r="L73" s="975"/>
      <c r="M73" s="975"/>
      <c r="N73" s="975"/>
      <c r="O73" s="975"/>
      <c r="P73" s="976"/>
      <c r="Q73" s="977">
        <v>127</v>
      </c>
      <c r="R73" s="971"/>
      <c r="S73" s="971"/>
      <c r="T73" s="971"/>
      <c r="U73" s="971"/>
      <c r="V73" s="971">
        <v>120</v>
      </c>
      <c r="W73" s="971"/>
      <c r="X73" s="971"/>
      <c r="Y73" s="971"/>
      <c r="Z73" s="971"/>
      <c r="AA73" s="971">
        <v>6</v>
      </c>
      <c r="AB73" s="971"/>
      <c r="AC73" s="971"/>
      <c r="AD73" s="971"/>
      <c r="AE73" s="971"/>
      <c r="AF73" s="971">
        <v>6</v>
      </c>
      <c r="AG73" s="971"/>
      <c r="AH73" s="971"/>
      <c r="AI73" s="971"/>
      <c r="AJ73" s="971"/>
      <c r="AK73" s="971">
        <v>33</v>
      </c>
      <c r="AL73" s="971"/>
      <c r="AM73" s="971"/>
      <c r="AN73" s="971"/>
      <c r="AO73" s="971"/>
      <c r="AP73" s="971" t="s">
        <v>491</v>
      </c>
      <c r="AQ73" s="971"/>
      <c r="AR73" s="971"/>
      <c r="AS73" s="971"/>
      <c r="AT73" s="971"/>
      <c r="AU73" s="971" t="s">
        <v>491</v>
      </c>
      <c r="AV73" s="971"/>
      <c r="AW73" s="971"/>
      <c r="AX73" s="971"/>
      <c r="AY73" s="971"/>
      <c r="AZ73" s="972" t="s">
        <v>559</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t="s">
        <v>558</v>
      </c>
      <c r="C74" s="975"/>
      <c r="D74" s="975"/>
      <c r="E74" s="975"/>
      <c r="F74" s="975"/>
      <c r="G74" s="975"/>
      <c r="H74" s="975"/>
      <c r="I74" s="975"/>
      <c r="J74" s="975"/>
      <c r="K74" s="975"/>
      <c r="L74" s="975"/>
      <c r="M74" s="975"/>
      <c r="N74" s="975"/>
      <c r="O74" s="975"/>
      <c r="P74" s="976"/>
      <c r="Q74" s="977">
        <v>91545</v>
      </c>
      <c r="R74" s="971"/>
      <c r="S74" s="971"/>
      <c r="T74" s="971"/>
      <c r="U74" s="971"/>
      <c r="V74" s="971">
        <v>89579</v>
      </c>
      <c r="W74" s="971"/>
      <c r="X74" s="971"/>
      <c r="Y74" s="971"/>
      <c r="Z74" s="971"/>
      <c r="AA74" s="971">
        <v>1967</v>
      </c>
      <c r="AB74" s="971"/>
      <c r="AC74" s="971"/>
      <c r="AD74" s="971"/>
      <c r="AE74" s="971"/>
      <c r="AF74" s="971">
        <v>1967</v>
      </c>
      <c r="AG74" s="971"/>
      <c r="AH74" s="971"/>
      <c r="AI74" s="971"/>
      <c r="AJ74" s="971"/>
      <c r="AK74" s="971">
        <v>447</v>
      </c>
      <c r="AL74" s="971"/>
      <c r="AM74" s="971"/>
      <c r="AN74" s="971"/>
      <c r="AO74" s="971"/>
      <c r="AP74" s="971" t="s">
        <v>491</v>
      </c>
      <c r="AQ74" s="971"/>
      <c r="AR74" s="971"/>
      <c r="AS74" s="971"/>
      <c r="AT74" s="971"/>
      <c r="AU74" s="971" t="s">
        <v>491</v>
      </c>
      <c r="AV74" s="971"/>
      <c r="AW74" s="971"/>
      <c r="AX74" s="971"/>
      <c r="AY74" s="971"/>
      <c r="AZ74" s="972" t="s">
        <v>561</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658136</v>
      </c>
      <c r="AB110" s="889"/>
      <c r="AC110" s="889"/>
      <c r="AD110" s="889"/>
      <c r="AE110" s="890"/>
      <c r="AF110" s="891">
        <v>641305</v>
      </c>
      <c r="AG110" s="889"/>
      <c r="AH110" s="889"/>
      <c r="AI110" s="889"/>
      <c r="AJ110" s="890"/>
      <c r="AK110" s="891">
        <v>641433</v>
      </c>
      <c r="AL110" s="889"/>
      <c r="AM110" s="889"/>
      <c r="AN110" s="889"/>
      <c r="AO110" s="890"/>
      <c r="AP110" s="892">
        <v>15.6</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5954601</v>
      </c>
      <c r="BR110" s="842"/>
      <c r="BS110" s="842"/>
      <c r="BT110" s="842"/>
      <c r="BU110" s="842"/>
      <c r="BV110" s="842">
        <v>5904834</v>
      </c>
      <c r="BW110" s="842"/>
      <c r="BX110" s="842"/>
      <c r="BY110" s="842"/>
      <c r="BZ110" s="842"/>
      <c r="CA110" s="842">
        <v>5636817</v>
      </c>
      <c r="CB110" s="842"/>
      <c r="CC110" s="842"/>
      <c r="CD110" s="842"/>
      <c r="CE110" s="842"/>
      <c r="CF110" s="866">
        <v>136.69999999999999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2722471</v>
      </c>
      <c r="BR112" s="817"/>
      <c r="BS112" s="817"/>
      <c r="BT112" s="817"/>
      <c r="BU112" s="817"/>
      <c r="BV112" s="817">
        <v>2567684</v>
      </c>
      <c r="BW112" s="817"/>
      <c r="BX112" s="817"/>
      <c r="BY112" s="817"/>
      <c r="BZ112" s="817"/>
      <c r="CA112" s="817">
        <v>2334228</v>
      </c>
      <c r="CB112" s="817"/>
      <c r="CC112" s="817"/>
      <c r="CD112" s="817"/>
      <c r="CE112" s="817"/>
      <c r="CF112" s="875">
        <v>56.6</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309630</v>
      </c>
      <c r="AB113" s="919"/>
      <c r="AC113" s="919"/>
      <c r="AD113" s="919"/>
      <c r="AE113" s="920"/>
      <c r="AF113" s="921">
        <v>329659</v>
      </c>
      <c r="AG113" s="919"/>
      <c r="AH113" s="919"/>
      <c r="AI113" s="919"/>
      <c r="AJ113" s="920"/>
      <c r="AK113" s="921">
        <v>302958</v>
      </c>
      <c r="AL113" s="919"/>
      <c r="AM113" s="919"/>
      <c r="AN113" s="919"/>
      <c r="AO113" s="920"/>
      <c r="AP113" s="922">
        <v>7.3</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56608</v>
      </c>
      <c r="BR113" s="817"/>
      <c r="BS113" s="817"/>
      <c r="BT113" s="817"/>
      <c r="BU113" s="817"/>
      <c r="BV113" s="817">
        <v>55246</v>
      </c>
      <c r="BW113" s="817"/>
      <c r="BX113" s="817"/>
      <c r="BY113" s="817"/>
      <c r="BZ113" s="817"/>
      <c r="CA113" s="817">
        <v>47928</v>
      </c>
      <c r="CB113" s="817"/>
      <c r="CC113" s="817"/>
      <c r="CD113" s="817"/>
      <c r="CE113" s="817"/>
      <c r="CF113" s="875">
        <v>1.2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21785</v>
      </c>
      <c r="AB114" s="780"/>
      <c r="AC114" s="780"/>
      <c r="AD114" s="780"/>
      <c r="AE114" s="781"/>
      <c r="AF114" s="782">
        <v>22100</v>
      </c>
      <c r="AG114" s="780"/>
      <c r="AH114" s="780"/>
      <c r="AI114" s="780"/>
      <c r="AJ114" s="781"/>
      <c r="AK114" s="782">
        <v>15899</v>
      </c>
      <c r="AL114" s="780"/>
      <c r="AM114" s="780"/>
      <c r="AN114" s="780"/>
      <c r="AO114" s="781"/>
      <c r="AP114" s="824">
        <v>0.4</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287829</v>
      </c>
      <c r="BR114" s="817"/>
      <c r="BS114" s="817"/>
      <c r="BT114" s="817"/>
      <c r="BU114" s="817"/>
      <c r="BV114" s="817">
        <v>342994</v>
      </c>
      <c r="BW114" s="817"/>
      <c r="BX114" s="817"/>
      <c r="BY114" s="817"/>
      <c r="BZ114" s="817"/>
      <c r="CA114" s="817">
        <v>383627</v>
      </c>
      <c r="CB114" s="817"/>
      <c r="CC114" s="817"/>
      <c r="CD114" s="817"/>
      <c r="CE114" s="817"/>
      <c r="CF114" s="875">
        <v>9.3000000000000007</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v>
      </c>
      <c r="AB115" s="919"/>
      <c r="AC115" s="919"/>
      <c r="AD115" s="919"/>
      <c r="AE115" s="920"/>
      <c r="AF115" s="921">
        <v>3</v>
      </c>
      <c r="AG115" s="919"/>
      <c r="AH115" s="919"/>
      <c r="AI115" s="919"/>
      <c r="AJ115" s="920"/>
      <c r="AK115" s="921">
        <v>203</v>
      </c>
      <c r="AL115" s="919"/>
      <c r="AM115" s="919"/>
      <c r="AN115" s="919"/>
      <c r="AO115" s="920"/>
      <c r="AP115" s="922">
        <v>0</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7</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989554</v>
      </c>
      <c r="AB117" s="903"/>
      <c r="AC117" s="903"/>
      <c r="AD117" s="903"/>
      <c r="AE117" s="904"/>
      <c r="AF117" s="905">
        <v>993067</v>
      </c>
      <c r="AG117" s="903"/>
      <c r="AH117" s="903"/>
      <c r="AI117" s="903"/>
      <c r="AJ117" s="904"/>
      <c r="AK117" s="905">
        <v>960500</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9021509</v>
      </c>
      <c r="BR119" s="845"/>
      <c r="BS119" s="845"/>
      <c r="BT119" s="845"/>
      <c r="BU119" s="845"/>
      <c r="BV119" s="845">
        <v>8870758</v>
      </c>
      <c r="BW119" s="845"/>
      <c r="BX119" s="845"/>
      <c r="BY119" s="845"/>
      <c r="BZ119" s="845"/>
      <c r="CA119" s="845">
        <v>8402600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2351516</v>
      </c>
      <c r="BR120" s="842"/>
      <c r="BS120" s="842"/>
      <c r="BT120" s="842"/>
      <c r="BU120" s="842"/>
      <c r="BV120" s="842">
        <v>2116873</v>
      </c>
      <c r="BW120" s="842"/>
      <c r="BX120" s="842"/>
      <c r="BY120" s="842"/>
      <c r="BZ120" s="842"/>
      <c r="CA120" s="842">
        <v>1960853</v>
      </c>
      <c r="CB120" s="842"/>
      <c r="CC120" s="842"/>
      <c r="CD120" s="842"/>
      <c r="CE120" s="842"/>
      <c r="CF120" s="866">
        <v>47.6</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1231449</v>
      </c>
      <c r="DR120" s="842"/>
      <c r="DS120" s="842"/>
      <c r="DT120" s="842"/>
      <c r="DU120" s="842"/>
      <c r="DV120" s="843">
        <v>29.9</v>
      </c>
      <c r="DW120" s="843"/>
      <c r="DX120" s="843"/>
      <c r="DY120" s="843"/>
      <c r="DZ120" s="844"/>
    </row>
    <row r="121" spans="1:130" s="218" customFormat="1" ht="26.25" customHeight="1">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19456</v>
      </c>
      <c r="BR121" s="817"/>
      <c r="BS121" s="817"/>
      <c r="BT121" s="817"/>
      <c r="BU121" s="817"/>
      <c r="BV121" s="817">
        <v>18798</v>
      </c>
      <c r="BW121" s="817"/>
      <c r="BX121" s="817"/>
      <c r="BY121" s="817"/>
      <c r="BZ121" s="817"/>
      <c r="CA121" s="817">
        <v>16479</v>
      </c>
      <c r="CB121" s="817"/>
      <c r="CC121" s="817"/>
      <c r="CD121" s="817"/>
      <c r="CE121" s="817"/>
      <c r="CF121" s="875">
        <v>0.4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1269746</v>
      </c>
      <c r="DH121" s="817"/>
      <c r="DI121" s="817"/>
      <c r="DJ121" s="817"/>
      <c r="DK121" s="817"/>
      <c r="DL121" s="817">
        <v>1170495</v>
      </c>
      <c r="DM121" s="817"/>
      <c r="DN121" s="817"/>
      <c r="DO121" s="817"/>
      <c r="DP121" s="817"/>
      <c r="DQ121" s="817">
        <v>1053007</v>
      </c>
      <c r="DR121" s="817"/>
      <c r="DS121" s="817"/>
      <c r="DT121" s="817"/>
      <c r="DU121" s="817"/>
      <c r="DV121" s="794">
        <v>25.5</v>
      </c>
      <c r="DW121" s="794"/>
      <c r="DX121" s="794"/>
      <c r="DY121" s="794"/>
      <c r="DZ121" s="795"/>
    </row>
    <row r="122" spans="1:130" s="218" customFormat="1" ht="26.25" customHeight="1">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6405960</v>
      </c>
      <c r="BR122" s="845"/>
      <c r="BS122" s="845"/>
      <c r="BT122" s="845"/>
      <c r="BU122" s="845"/>
      <c r="BV122" s="845">
        <v>6248503</v>
      </c>
      <c r="BW122" s="845"/>
      <c r="BX122" s="845"/>
      <c r="BY122" s="845"/>
      <c r="BZ122" s="845"/>
      <c r="CA122" s="845">
        <v>6084207</v>
      </c>
      <c r="CB122" s="845"/>
      <c r="CC122" s="845"/>
      <c r="CD122" s="845"/>
      <c r="CE122" s="845"/>
      <c r="CF122" s="846">
        <v>147.6</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28089</v>
      </c>
      <c r="DH122" s="817"/>
      <c r="DI122" s="817"/>
      <c r="DJ122" s="817"/>
      <c r="DK122" s="817"/>
      <c r="DL122" s="817">
        <v>34829</v>
      </c>
      <c r="DM122" s="817"/>
      <c r="DN122" s="817"/>
      <c r="DO122" s="817"/>
      <c r="DP122" s="817"/>
      <c r="DQ122" s="817">
        <v>49772</v>
      </c>
      <c r="DR122" s="817"/>
      <c r="DS122" s="817"/>
      <c r="DT122" s="817"/>
      <c r="DU122" s="817"/>
      <c r="DV122" s="794">
        <v>1.2</v>
      </c>
      <c r="DW122" s="794"/>
      <c r="DX122" s="794"/>
      <c r="DY122" s="794"/>
      <c r="DZ122" s="795"/>
    </row>
    <row r="123" spans="1:130" s="218" customFormat="1" ht="26.25" customHeight="1">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8776932</v>
      </c>
      <c r="BR123" s="833"/>
      <c r="BS123" s="833"/>
      <c r="BT123" s="833"/>
      <c r="BU123" s="833"/>
      <c r="BV123" s="833">
        <v>8384174</v>
      </c>
      <c r="BW123" s="833"/>
      <c r="BX123" s="833"/>
      <c r="BY123" s="833"/>
      <c r="BZ123" s="833"/>
      <c r="CA123" s="833">
        <v>8061539</v>
      </c>
      <c r="CB123" s="833"/>
      <c r="CC123" s="833"/>
      <c r="CD123" s="833"/>
      <c r="CE123" s="833"/>
      <c r="CF123" s="748"/>
      <c r="CG123" s="749"/>
      <c r="CH123" s="749"/>
      <c r="CI123" s="749"/>
      <c r="CJ123" s="834"/>
      <c r="CK123" s="869"/>
      <c r="CL123" s="855"/>
      <c r="CM123" s="855"/>
      <c r="CN123" s="855"/>
      <c r="CO123" s="856"/>
      <c r="CP123" s="835" t="s">
        <v>454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6.2</v>
      </c>
      <c r="BR124" s="831"/>
      <c r="BS124" s="831"/>
      <c r="BT124" s="831"/>
      <c r="BU124" s="831"/>
      <c r="BV124" s="831">
        <v>12.2</v>
      </c>
      <c r="BW124" s="831"/>
      <c r="BX124" s="831"/>
      <c r="BY124" s="831"/>
      <c r="BZ124" s="831"/>
      <c r="CA124" s="831">
        <v>8.1999999999999993</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1424636</v>
      </c>
      <c r="DH124" s="764"/>
      <c r="DI124" s="764"/>
      <c r="DJ124" s="764"/>
      <c r="DK124" s="765"/>
      <c r="DL124" s="766">
        <v>1362360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v>
      </c>
      <c r="AB127" s="780"/>
      <c r="AC127" s="780"/>
      <c r="AD127" s="780"/>
      <c r="AE127" s="781"/>
      <c r="AF127" s="782">
        <v>3</v>
      </c>
      <c r="AG127" s="780"/>
      <c r="AH127" s="780"/>
      <c r="AI127" s="780"/>
      <c r="AJ127" s="781"/>
      <c r="AK127" s="782">
        <v>203</v>
      </c>
      <c r="AL127" s="780"/>
      <c r="AM127" s="780"/>
      <c r="AN127" s="780"/>
      <c r="AO127" s="781"/>
      <c r="AP127" s="824">
        <v>0</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5813</v>
      </c>
      <c r="AB128" s="801"/>
      <c r="AC128" s="801"/>
      <c r="AD128" s="801"/>
      <c r="AE128" s="802"/>
      <c r="AF128" s="803">
        <v>4803</v>
      </c>
      <c r="AG128" s="801"/>
      <c r="AH128" s="801"/>
      <c r="AI128" s="801"/>
      <c r="AJ128" s="802"/>
      <c r="AK128" s="803">
        <v>5730</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4541252</v>
      </c>
      <c r="AB129" s="780"/>
      <c r="AC129" s="780"/>
      <c r="AD129" s="780"/>
      <c r="AE129" s="781"/>
      <c r="AF129" s="782">
        <v>4594724</v>
      </c>
      <c r="AG129" s="780"/>
      <c r="AH129" s="780"/>
      <c r="AI129" s="780"/>
      <c r="AJ129" s="781"/>
      <c r="AK129" s="782">
        <v>4746785</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623187</v>
      </c>
      <c r="AB130" s="780"/>
      <c r="AC130" s="780"/>
      <c r="AD130" s="780"/>
      <c r="AE130" s="781"/>
      <c r="AF130" s="782">
        <v>620258</v>
      </c>
      <c r="AG130" s="780"/>
      <c r="AH130" s="780"/>
      <c r="AI130" s="780"/>
      <c r="AJ130" s="781"/>
      <c r="AK130" s="782">
        <v>624792</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3918065</v>
      </c>
      <c r="AB131" s="764"/>
      <c r="AC131" s="764"/>
      <c r="AD131" s="764"/>
      <c r="AE131" s="765"/>
      <c r="AF131" s="766">
        <v>3974466</v>
      </c>
      <c r="AG131" s="764"/>
      <c r="AH131" s="764"/>
      <c r="AI131" s="764"/>
      <c r="AJ131" s="765"/>
      <c r="AK131" s="766">
        <v>4121993</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v>8.1999999999999993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9.2023486079999994</v>
      </c>
      <c r="AB132" s="745"/>
      <c r="AC132" s="745"/>
      <c r="AD132" s="745"/>
      <c r="AE132" s="746"/>
      <c r="AF132" s="747">
        <v>9.2592564639999999</v>
      </c>
      <c r="AG132" s="745"/>
      <c r="AH132" s="745"/>
      <c r="AI132" s="745"/>
      <c r="AJ132" s="746"/>
      <c r="AK132" s="747">
        <v>8.0053022889999994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9.6</v>
      </c>
      <c r="AB133" s="724"/>
      <c r="AC133" s="724"/>
      <c r="AD133" s="724"/>
      <c r="AE133" s="725"/>
      <c r="AF133" s="723">
        <v>9</v>
      </c>
      <c r="AG133" s="724"/>
      <c r="AH133" s="724"/>
      <c r="AI133" s="724"/>
      <c r="AJ133" s="725"/>
      <c r="AK133" s="723">
        <v>8.8000000000000007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kIha+30U/qq+PFZoZ83UBHUnvVBrWbpy2n33zXgJz+EB3gKvUgC+nMZ34hxTpFnbnBcEoV07bCNYAGX/Jsvbw==" saltValue="Z1/sYBUtNNEi3SALhiJo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480</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Ur7BMObBAnCPM3CFFDvdEZQ/h5HIW/BkWKDzWkvvK24aLrdXb6rb/Jdk/UbiEpXzjnW9pECSVpNlLsMXCfNPNg==" saltValue="csZMtjgxuBNYuGUScBQv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GOjbnvMp52SRjO7+85mKtBg4rs/HY7O4pJl08Sujp1m/KT8lF//QpvmVp4TIPk/2kn1fXbTJkxYF3vglZ5w4A==" saltValue="KGTV8PYUiQiFKoAVZjrt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1524983</v>
      </c>
      <c r="AP9" s="269">
        <v>151003</v>
      </c>
      <c r="AQ9" s="270">
        <v>120794</v>
      </c>
      <c r="AR9" s="271">
        <v>25</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147239</v>
      </c>
      <c r="AP10" s="272">
        <v>14580</v>
      </c>
      <c r="AQ10" s="273">
        <v>16294</v>
      </c>
      <c r="AR10" s="274">
        <v>-10.5</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t="s">
        <v>491</v>
      </c>
      <c r="AP11" s="272" t="s">
        <v>491</v>
      </c>
      <c r="AQ11" s="273">
        <v>1928</v>
      </c>
      <c r="AR11" s="274" t="s">
        <v>491</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491</v>
      </c>
      <c r="AP12" s="272" t="s">
        <v>491</v>
      </c>
      <c r="AQ12" s="273">
        <v>20</v>
      </c>
      <c r="AR12" s="274" t="s">
        <v>491</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31931</v>
      </c>
      <c r="AP13" s="272">
        <v>3162</v>
      </c>
      <c r="AQ13" s="273">
        <v>4630</v>
      </c>
      <c r="AR13" s="274">
        <v>-31.7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27365</v>
      </c>
      <c r="AP14" s="272">
        <v>2710</v>
      </c>
      <c r="AQ14" s="273">
        <v>2459</v>
      </c>
      <c r="AR14" s="274">
        <v>10.199999999999999</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-107546</v>
      </c>
      <c r="AP15" s="272">
        <v>-10649</v>
      </c>
      <c r="AQ15" s="273">
        <v>-7108</v>
      </c>
      <c r="AR15" s="274">
        <v>49.8</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1623972</v>
      </c>
      <c r="AP16" s="272">
        <v>160805</v>
      </c>
      <c r="AQ16" s="273">
        <v>139017</v>
      </c>
      <c r="AR16" s="274">
        <v>15.7</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11.68</v>
      </c>
      <c r="AP21" s="286">
        <v>11.1</v>
      </c>
      <c r="AQ21" s="287">
        <v>0.57999999999999996</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90.6</v>
      </c>
      <c r="AP22" s="291">
        <v>96.5</v>
      </c>
      <c r="AQ22" s="292">
        <v>-5.9</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c r="A27" s="297"/>
      <c r="AO27" s="250"/>
      <c r="AP27" s="250"/>
      <c r="AQ27" s="250"/>
      <c r="AR27" s="250"/>
      <c r="AS27" s="250"/>
      <c r="AT27" s="250"/>
    </row>
    <row r="28" spans="1:46" ht="17.2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641433</v>
      </c>
      <c r="AP32" s="300">
        <v>63515</v>
      </c>
      <c r="AQ32" s="301">
        <v>62408</v>
      </c>
      <c r="AR32" s="302">
        <v>1.8</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491</v>
      </c>
      <c r="AP33" s="300" t="s">
        <v>491</v>
      </c>
      <c r="AQ33" s="301" t="s">
        <v>491</v>
      </c>
      <c r="AR33" s="302" t="s">
        <v>491</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491</v>
      </c>
      <c r="AP34" s="300" t="s">
        <v>491</v>
      </c>
      <c r="AQ34" s="301">
        <v>4</v>
      </c>
      <c r="AR34" s="302" t="s">
        <v>491</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302958</v>
      </c>
      <c r="AP35" s="300">
        <v>29999</v>
      </c>
      <c r="AQ35" s="301">
        <v>14219</v>
      </c>
      <c r="AR35" s="302">
        <v>111</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v>15899</v>
      </c>
      <c r="AP36" s="300">
        <v>1574</v>
      </c>
      <c r="AQ36" s="301">
        <v>4004</v>
      </c>
      <c r="AR36" s="302">
        <v>-60.7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v>203</v>
      </c>
      <c r="AP37" s="300">
        <v>20</v>
      </c>
      <c r="AQ37" s="301">
        <v>309</v>
      </c>
      <c r="AR37" s="302">
        <v>-93.5</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v>7</v>
      </c>
      <c r="AP38" s="303">
        <v>1</v>
      </c>
      <c r="AQ38" s="304">
        <v>4</v>
      </c>
      <c r="AR38" s="292">
        <v>-75</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-5730</v>
      </c>
      <c r="AP39" s="300">
        <v>-567</v>
      </c>
      <c r="AQ39" s="301">
        <v>-2554</v>
      </c>
      <c r="AR39" s="302">
        <v>-77.8</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-624792</v>
      </c>
      <c r="AP40" s="300">
        <v>-61867</v>
      </c>
      <c r="AQ40" s="301">
        <v>-52280</v>
      </c>
      <c r="AR40" s="302">
        <v>18.3</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329978</v>
      </c>
      <c r="AP41" s="300">
        <v>32674</v>
      </c>
      <c r="AQ41" s="301">
        <v>26115</v>
      </c>
      <c r="AR41" s="302">
        <v>25.1</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1987470</v>
      </c>
      <c r="AN51" s="322">
        <v>187479</v>
      </c>
      <c r="AO51" s="323">
        <v>307.60000000000002</v>
      </c>
      <c r="AP51" s="324">
        <v>117234</v>
      </c>
      <c r="AQ51" s="325">
        <v>13.4</v>
      </c>
      <c r="AR51" s="326">
        <v>294.2</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323684</v>
      </c>
      <c r="AN52" s="330">
        <v>30533</v>
      </c>
      <c r="AO52" s="331">
        <v>0.6</v>
      </c>
      <c r="AP52" s="332">
        <v>59796</v>
      </c>
      <c r="AQ52" s="333">
        <v>16.600000000000001</v>
      </c>
      <c r="AR52" s="334">
        <v>-16</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1256390</v>
      </c>
      <c r="AN53" s="322">
        <v>119622</v>
      </c>
      <c r="AO53" s="323">
        <v>-36.200000000000003</v>
      </c>
      <c r="AP53" s="324">
        <v>97758</v>
      </c>
      <c r="AQ53" s="325">
        <v>-16.600000000000001</v>
      </c>
      <c r="AR53" s="326">
        <v>-19.600000000000001</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298638</v>
      </c>
      <c r="AN54" s="330">
        <v>28434</v>
      </c>
      <c r="AO54" s="331">
        <v>-6.9</v>
      </c>
      <c r="AP54" s="332">
        <v>45946</v>
      </c>
      <c r="AQ54" s="333">
        <v>-23.2</v>
      </c>
      <c r="AR54" s="334">
        <v>16.3</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647711</v>
      </c>
      <c r="AN55" s="322">
        <v>62593</v>
      </c>
      <c r="AO55" s="323">
        <v>-47.7</v>
      </c>
      <c r="AP55" s="324">
        <v>91338</v>
      </c>
      <c r="AQ55" s="325">
        <v>-6.6</v>
      </c>
      <c r="AR55" s="326">
        <v>-41.1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302152</v>
      </c>
      <c r="AN56" s="330">
        <v>29199</v>
      </c>
      <c r="AO56" s="331">
        <v>2.7</v>
      </c>
      <c r="AP56" s="332">
        <v>43989</v>
      </c>
      <c r="AQ56" s="333">
        <v>-4.3</v>
      </c>
      <c r="AR56" s="334">
        <v>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1022783</v>
      </c>
      <c r="AN57" s="322">
        <v>99570</v>
      </c>
      <c r="AO57" s="323">
        <v>59.1</v>
      </c>
      <c r="AP57" s="324">
        <v>103975</v>
      </c>
      <c r="AQ57" s="325">
        <v>13.8</v>
      </c>
      <c r="AR57" s="326">
        <v>45.3</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680952</v>
      </c>
      <c r="AN58" s="330">
        <v>66292</v>
      </c>
      <c r="AO58" s="331">
        <v>127</v>
      </c>
      <c r="AP58" s="332">
        <v>52698</v>
      </c>
      <c r="AQ58" s="333">
        <v>19.8</v>
      </c>
      <c r="AR58" s="334">
        <v>107.2</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758236</v>
      </c>
      <c r="AN59" s="322">
        <v>75080</v>
      </c>
      <c r="AO59" s="323">
        <v>-24.6</v>
      </c>
      <c r="AP59" s="324">
        <v>112678</v>
      </c>
      <c r="AQ59" s="325">
        <v>8.4</v>
      </c>
      <c r="AR59" s="326">
        <v>-33</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423947</v>
      </c>
      <c r="AN60" s="330">
        <v>41979</v>
      </c>
      <c r="AO60" s="331">
        <v>-36.700000000000003</v>
      </c>
      <c r="AP60" s="332">
        <v>55165</v>
      </c>
      <c r="AQ60" s="333">
        <v>4.7</v>
      </c>
      <c r="AR60" s="334">
        <v>-41.4</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1134518</v>
      </c>
      <c r="AN61" s="337">
        <v>108869</v>
      </c>
      <c r="AO61" s="338">
        <v>51.6</v>
      </c>
      <c r="AP61" s="339">
        <v>104597</v>
      </c>
      <c r="AQ61" s="340">
        <v>2.5</v>
      </c>
      <c r="AR61" s="326">
        <v>49.1</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405875</v>
      </c>
      <c r="AN62" s="330">
        <v>39287</v>
      </c>
      <c r="AO62" s="331">
        <v>17.3</v>
      </c>
      <c r="AP62" s="332">
        <v>51519</v>
      </c>
      <c r="AQ62" s="333">
        <v>2.7</v>
      </c>
      <c r="AR62" s="334">
        <v>14.6</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BHm+xqKsQ6ReM+1tOiFckMdpRRxrJa74mtTg9QheWw0+0OFPHrKQlbL6GgnZRy0MhCG6vz7VH4NKAtFzL+aAg==" saltValue="cp9FnmVLpR5rl4cYll/D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480</v>
      </c>
    </row>
    <row r="121" spans="125:125" ht="13.5" hidden="1" customHeight="1">
      <c r="DU121" s="247"/>
    </row>
  </sheetData>
  <sheetProtection algorithmName="SHA-512" hashValue="eNCfxZxyBRLYhfa44RKKnsvbomncL9E37xWY3wo9JUPiM1r2jqgpxQREHQxrlJqJ/e6X+TmRzSpdMu4OY9tNwg==" saltValue="cTo4p4bihppbkGirhZKa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480</v>
      </c>
    </row>
  </sheetData>
  <sheetProtection algorithmName="SHA-512" hashValue="DO/nLjAgA7C3go0r3XkbhRqkWbYrzz3xubzGdIWbikAb2g/yj6UHEU47Plie+NSUxZ2YlpSi8bvcCAA2lst2Eg==" saltValue="HEgA3pB++thfJekUe6Tq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18.62</v>
      </c>
      <c r="G47" s="12">
        <v>17.61</v>
      </c>
      <c r="H47" s="12">
        <v>18.12</v>
      </c>
      <c r="I47" s="12">
        <v>17.93</v>
      </c>
      <c r="J47" s="13">
        <v>17.37</v>
      </c>
    </row>
    <row r="48" spans="2:10" ht="57.75" customHeight="1">
      <c r="B48" s="14"/>
      <c r="C48" s="1141" t="s">
        <v>4</v>
      </c>
      <c r="D48" s="1141"/>
      <c r="E48" s="1142"/>
      <c r="F48" s="15">
        <v>4.37</v>
      </c>
      <c r="G48" s="16">
        <v>7.83</v>
      </c>
      <c r="H48" s="16">
        <v>5.78</v>
      </c>
      <c r="I48" s="16">
        <v>4.22</v>
      </c>
      <c r="J48" s="17">
        <v>3.77</v>
      </c>
    </row>
    <row r="49" spans="2:10" ht="57.75" customHeight="1" thickBot="1">
      <c r="B49" s="18"/>
      <c r="C49" s="1143" t="s">
        <v>5</v>
      </c>
      <c r="D49" s="1143"/>
      <c r="E49" s="1144"/>
      <c r="F49" s="19" t="s">
        <v>535</v>
      </c>
      <c r="G49" s="20">
        <v>3.7</v>
      </c>
      <c r="H49" s="20" t="s">
        <v>536</v>
      </c>
      <c r="I49" s="20" t="s">
        <v>537</v>
      </c>
      <c r="J49" s="21" t="s">
        <v>538</v>
      </c>
    </row>
    <row r="50" spans="2:10"/>
  </sheetData>
  <sheetProtection algorithmName="SHA-512" hashValue="sy/QU2XtrODcFLnLYU+DSfrogz1FaBLXmvuBc1aBmBR6Q7aYHMBBkQn1qahA4c12oCLdaJqsnJDaojTQ9PnoGw==" saltValue="1FwVmej+/a0TfS/2UBk+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荊尾 雅之</cp:lastModifiedBy>
  <cp:lastPrinted>2026-03-12T04:25:21Z</cp:lastPrinted>
  <dcterms:created xsi:type="dcterms:W3CDTF">2026-02-23T08:15:40Z</dcterms:created>
  <dcterms:modified xsi:type="dcterms:W3CDTF">2026-03-12T04:27:56Z</dcterms:modified>
  <cp:category/>
</cp:coreProperties>
</file>