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C:\Users\U3178\Desktop\"/>
    </mc:Choice>
  </mc:AlternateContent>
  <xr:revisionPtr revIDLastSave="0" documentId="13_ncr:1_{209F3C66-824E-47AF-A635-1842576241CD}"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O37" i="10"/>
  <c r="BE37" i="10"/>
  <c r="AM37" i="10"/>
  <c r="U37" i="10"/>
  <c r="CO36" i="10"/>
  <c r="BE36" i="10"/>
  <c r="U36" i="10"/>
  <c r="BE35" i="10"/>
  <c r="C34" i="10"/>
  <c r="C35" i="10" s="1"/>
  <c r="U34" i="10" l="1"/>
  <c r="U35" i="10" s="1"/>
  <c r="C36" i="10"/>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BE34" i="10" l="1"/>
  <c r="BW34" i="10" l="1"/>
  <c r="BW35" i="10" s="1"/>
  <c r="BW36" i="10" s="1"/>
  <c r="BW37" i="10" s="1"/>
  <c r="BW38" i="10" s="1"/>
  <c r="BW39" i="10" s="1"/>
  <c r="BW40" i="10" s="1"/>
  <c r="BW41" i="10" s="1"/>
  <c r="CO34" i="10" l="1"/>
  <c r="CO35" i="10" s="1"/>
</calcChain>
</file>

<file path=xl/sharedStrings.xml><?xml version="1.0" encoding="utf-8"?>
<sst xmlns="http://schemas.openxmlformats.org/spreadsheetml/2006/main" count="1136" uniqueCount="578">
  <si>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</si>
  <si>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</si>
  <si>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</si>
  <si>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</si>
  <si>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</si>
  <si>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</si>
  <si>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</si>
  <si>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</si>
  <si>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</si>
  <si>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</si>
  <si>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</si>
  <si>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</si>
  <si>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</si>
  <si>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</si>
  <si>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</si>
  <si>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</si>
  <si>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</si>
  <si>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</si>
  <si>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</si>
  <si>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</si>
  <si>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</si>
  <si>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</si>
  <si>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</si>
  <si>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</si>
  <si>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</si>
  <si>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</si>
  <si>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</si>
  <si>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</si>
  <si>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</si>
  <si>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</si>
  <si>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</si>
  <si>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</si>
  <si>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</si>
  <si>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</si>
  <si>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</si>
  <si>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</si>
  <si>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</si>
  <si>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</si>
  <si>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</si>
  <si>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</si>
  <si>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</si>
  <si>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</si>
  <si>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</si>
  <si>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</si>
  <si>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</si>
  <si>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</si>
  <si>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</si>
  <si>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</si>
  <si>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</si>
  <si>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</si>
  <si>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</si>
  <si>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</si>
  <si>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</si>
  <si>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</si>
  <si>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</si>
  <si>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</si>
  <si>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</si>
  <si>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</si>
  <si>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</si>
  <si>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</si>
  <si>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</si>
  <si>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</si>
  <si>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</si>
  <si>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</si>
  <si>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</si>
  <si>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</si>
  <si>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</si>
  <si>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</si>
  <si>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</si>
  <si>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</si>
  <si>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</si>
  <si>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</si>
  <si>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</si>
  <si>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</si>
  <si>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</si>
  <si>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</si>
  <si>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</si>
  <si>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</si>
  <si>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</si>
  <si>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</si>
  <si>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</si>
  <si>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</si>
  <si>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</si>
  <si>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</si>
  <si>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</si>
  <si>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</si>
  <si>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</si>
  <si>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</si>
  <si>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</si>
  <si>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</si>
  <si>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</si>
  <si>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</si>
  <si>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</si>
  <si>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</si>
  <si>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伯耆町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</si>
  <si>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</si>
  <si>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</si>
  <si>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</si>
  <si>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</si>
  <si>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</si>
  <si>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</si>
  <si>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</si>
  <si>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</si>
  <si>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</si>
  <si>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</si>
  <si>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</si>
  <si>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</si>
  <si>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</si>
  <si>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</si>
  <si>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</si>
  <si>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</si>
  <si>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</si>
  <si>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</si>
  <si>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</si>
  <si>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</si>
  <si>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</si>
  <si>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</si>
  <si>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</si>
  <si>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</si>
  <si>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</si>
  <si>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</si>
  <si>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</si>
  <si>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</si>
  <si>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</si>
  <si>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</si>
  <si>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</si>
  <si>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</si>
  <si>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</si>
  <si>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</si>
  <si>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</si>
  <si>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</si>
  <si>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</si>
  <si>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</si>
  <si>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</si>
  <si>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</si>
  <si>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</si>
  <si>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</si>
  <si>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</si>
  <si>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</si>
  <si>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</si>
  <si>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</si>
  <si>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</si>
  <si>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</si>
  <si>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</si>
  <si>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</si>
  <si>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</si>
  <si>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</si>
  <si>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</si>
  <si>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</si>
  <si>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</si>
  <si>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</si>
  <si>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</si>
  <si>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</si>
  <si>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</si>
  <si>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</si>
  <si>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</si>
  <si>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</si>
  <si>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</si>
  <si>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</si>
  <si>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</si>
  <si>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</si>
  <si>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</si>
  <si>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</si>
  <si>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</si>
  <si>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</si>
  <si>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</si>
  <si>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</si>
  <si>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</si>
  <si>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</si>
  <si>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</si>
  <si>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</si>
  <si>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</si>
  <si>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</si>
  <si>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</si>
  <si>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</si>
  <si>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</si>
  <si>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</si>
  <si>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</si>
  <si>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</si>
  <si>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</si>
  <si>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</si>
  <si>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</si>
  <si>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</si>
  <si>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</si>
  <si>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</si>
  <si>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</si>
  <si>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</si>
  <si>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</si>
  <si>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</si>
  <si>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</si>
  <si>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</si>
  <si>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</si>
  <si>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</si>
  <si>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</si>
  <si>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</si>
  <si>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</si>
  <si>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</si>
  <si>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</si>
  <si>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</si>
  <si>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</si>
  <si>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</si>
  <si>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</si>
  <si>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</si>
  <si>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</si>
  <si>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鳥取県伯耆町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</si>
  <si>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</si>
  <si>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</si>
  <si>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</si>
  <si>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</si>
  <si>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</si>
  <si>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</si>
  <si>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</si>
  <si>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</si>
  <si>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</si>
  <si>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</si>
  <si>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</si>
  <si>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</si>
  <si>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</si>
  <si>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</si>
  <si>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</si>
  <si>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</si>
  <si>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</si>
  <si>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</si>
  <si>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</si>
  <si>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</si>
  <si>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</si>
  <si>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</si>
  <si>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</si>
  <si>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</si>
  <si>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</si>
  <si>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</si>
  <si>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</si>
  <si>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</si>
  <si>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</si>
  <si>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</si>
  <si>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</si>
  <si>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</si>
  <si>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</si>
  <si>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</si>
  <si>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</si>
  <si>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</si>
  <si>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</si>
  <si>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</si>
  <si>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</si>
  <si>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</si>
  <si>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</si>
  <si>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</si>
  <si>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</si>
  <si>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</si>
  <si>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</si>
  <si>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</si>
  <si>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</si>
  <si>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</si>
  <si>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</si>
  <si>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</si>
  <si>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</si>
  <si>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</si>
  <si>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</si>
  <si>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</si>
  <si>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</si>
  <si>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</si>
  <si>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</si>
  <si>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</si>
  <si>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</si>
  <si>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</si>
  <si>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</si>
  <si>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</si>
  <si>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</si>
  <si>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</si>
  <si>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</si>
  <si>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</si>
  <si>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</si>
  <si>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</si>
  <si>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</si>
  <si>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</si>
  <si>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</si>
  <si>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</si>
  <si>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</si>
  <si>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</si>
  <si>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</si>
  <si>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</si>
  <si>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</si>
  <si>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</si>
  <si>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</si>
  <si>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</si>
  <si>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</si>
  <si>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</si>
  <si>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</si>
  <si>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</si>
  <si>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</si>
  <si>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</si>
  <si>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</si>
  <si>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</si>
  <si>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</si>
  <si>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</si>
  <si>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</si>
  <si>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</si>
  <si>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</si>
  <si>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</si>
  <si>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</si>
  <si>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</si>
  <si>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</si>
  <si>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</si>
  <si>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</si>
  <si>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</si>
  <si>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</si>
  <si>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</si>
  <si>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</si>
  <si>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</si>
  <si>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</si>
  <si>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</si>
  <si>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</si>
  <si>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</si>
  <si>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</si>
  <si>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</si>
  <si>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</si>
  <si>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</si>
  <si>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</si>
  <si>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</si>
  <si>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</si>
  <si>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</si>
  <si>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</si>
  <si>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</si>
  <si>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</si>
  <si>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</si>
  <si>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</si>
  <si>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</si>
  <si>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</si>
  <si>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</si>
  <si>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</si>
  <si>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</si>
  <si>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</si>
  <si>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</si>
  <si>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</si>
  <si>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</si>
  <si>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</si>
  <si>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</si>
  <si>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</si>
  <si>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</si>
  <si>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</si>
  <si>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</si>
  <si>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</si>
  <si>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</si>
  <si>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</si>
  <si>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</si>
  <si>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</si>
  <si>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</si>
  <si>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</si>
  <si>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</si>
  <si>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</si>
  <si>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</si>
  <si>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</si>
  <si>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</si>
  <si>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</si>
  <si>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</si>
  <si>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鳥取県伯耆町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</si>
  <si>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</si>
  <si>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</si>
  <si>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</si>
  <si>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</si>
  <si>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</si>
  <si>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</si>
  <si>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</si>
  <si>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</si>
  <si>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</si>
  <si>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</si>
  <si>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</si>
  <si>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</si>
  <si>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</si>
  <si>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</si>
  <si>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</si>
  <si>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</si>
  <si>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</si>
  <si>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</si>
  <si>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</si>
  <si>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</si>
  <si>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町営公園墓地事業特別会計</t>
    <phoneticPr fontId="5"/>
  </si>
  <si>
    <t>住宅新築資金等貸付事業特別会計</t>
    <phoneticPr fontId="5"/>
  </si>
  <si>
    <t>地域交通特別会計</t>
    <phoneticPr fontId="5"/>
  </si>
  <si>
    <t>丸山地区専用水道事業特別会計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</si>
  <si>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</si>
  <si>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</si>
  <si>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</si>
  <si>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</si>
  <si>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</si>
  <si>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</si>
  <si>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</si>
  <si>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</si>
  <si>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</si>
  <si>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</si>
  <si>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</si>
  <si>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</si>
  <si>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</si>
  <si>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</si>
  <si>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</si>
  <si>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</si>
  <si>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</si>
  <si>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</si>
  <si>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索道事業特別会計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</si>
  <si>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</si>
  <si>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</si>
  <si>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</si>
  <si>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</si>
  <si>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</si>
  <si>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</si>
  <si>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</si>
  <si>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</si>
  <si>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</si>
  <si>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</si>
  <si>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</si>
  <si>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</si>
  <si>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</si>
  <si>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</si>
  <si>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</si>
  <si>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</si>
  <si>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</si>
  <si>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</si>
  <si>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</si>
  <si>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</si>
  <si>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</si>
  <si>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</si>
  <si>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</si>
  <si>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</si>
  <si>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</si>
  <si>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</si>
  <si>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</si>
  <si>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</si>
  <si>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</si>
  <si>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</si>
  <si>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</si>
  <si>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</si>
  <si>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</si>
  <si>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</si>
  <si>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</si>
  <si>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</si>
  <si>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</si>
  <si>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</si>
  <si>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</si>
  <si>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</si>
  <si>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</si>
  <si>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</si>
  <si>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</si>
  <si>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</si>
  <si>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</si>
  <si>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</si>
  <si>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</si>
  <si>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</si>
  <si>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</si>
  <si>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</si>
  <si>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</si>
  <si>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</si>
  <si>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伯耆町下水道事業会計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</si>
  <si>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</si>
  <si>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</si>
  <si>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伯耆町水道事業会計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</si>
  <si>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</si>
  <si>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伯耆町索道事業特別会計</t>
    <phoneticPr fontId="5"/>
  </si>
  <si>
    <t>(Ｆ)</t>
    <phoneticPr fontId="5"/>
  </si>
  <si>
    <t>伯耆町後期高齢者医療特別会計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</si>
  <si>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</si>
  <si>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</si>
  <si>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</si>
  <si>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</si>
  <si>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</si>
  <si>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</si>
  <si>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</si>
  <si>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</si>
  <si>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</si>
  <si>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</si>
  <si>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</si>
  <si>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</si>
  <si>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</si>
  <si>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</si>
  <si>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</si>
  <si>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</si>
  <si>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</si>
  <si>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</si>
  <si>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</si>
  <si>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</si>
  <si>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</si>
  <si>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</si>
  <si>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</si>
  <si>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</si>
  <si>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</si>
  <si>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</si>
  <si>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</si>
  <si>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</si>
  <si>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</si>
  <si>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</si>
  <si>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</si>
  <si>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</si>
  <si>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</si>
  <si>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</si>
  <si>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</si>
  <si>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</si>
  <si>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</si>
  <si>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</si>
  <si>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</si>
  <si>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</si>
  <si>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</si>
  <si>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</si>
  <si>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</si>
  <si>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</si>
  <si>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</si>
  <si>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</si>
  <si>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</si>
  <si>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</si>
  <si>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</si>
  <si>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</si>
  <si>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</si>
  <si>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</si>
  <si>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</si>
  <si>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</si>
  <si>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</si>
  <si>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</si>
  <si>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</si>
  <si>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</si>
  <si>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</si>
  <si>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</si>
  <si>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</si>
  <si>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</si>
  <si>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</si>
  <si>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</si>
  <si>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</si>
  <si>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</si>
  <si>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</si>
  <si>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</si>
  <si>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</si>
  <si>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</si>
  <si>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</si>
  <si>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</si>
  <si>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</si>
  <si>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</si>
  <si>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</si>
  <si>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</si>
  <si>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</si>
  <si>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</si>
  <si>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</si>
  <si>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</si>
  <si>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1.62</t>
  </si>
  <si>
    <t>▲ 1.34</t>
  </si>
  <si>
    <t>▲ 0.69</t>
  </si>
  <si>
    <t>住宅新築資金等貸付事業特別会計</t>
  </si>
  <si>
    <t>▲ 0.45</t>
  </si>
  <si>
    <t>▲ 0.42</t>
  </si>
  <si>
    <t>▲ 0.43</t>
  </si>
  <si>
    <t>▲ 0.41</t>
  </si>
  <si>
    <t>一般会計</t>
  </si>
  <si>
    <t>水道事業会計</t>
  </si>
  <si>
    <t>国民健康保険特別会計</t>
  </si>
  <si>
    <t>下水道事業会計</t>
  </si>
  <si>
    <t>浄化槽整備事業特別会計</t>
  </si>
  <si>
    <t>町営公園墓地事業特別会計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</si>
  <si>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</si>
  <si>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</si>
  <si>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</si>
  <si>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</si>
  <si>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</si>
  <si>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</si>
  <si>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</si>
  <si>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</si>
  <si>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公共施設等整備基金</t>
    <phoneticPr fontId="5"/>
  </si>
  <si>
    <t>地域振興基金</t>
    <phoneticPr fontId="38"/>
  </si>
  <si>
    <t>農業集落排水事業推進基金</t>
    <phoneticPr fontId="38"/>
  </si>
  <si>
    <t>丸山地区専用水道事業基金</t>
    <phoneticPr fontId="38"/>
  </si>
  <si>
    <t>伯耆町豊かなふるさと創造基金</t>
    <phoneticPr fontId="38"/>
  </si>
  <si>
    <t>-</t>
    <phoneticPr fontId="2"/>
  </si>
  <si>
    <t>-</t>
    <phoneticPr fontId="38"/>
  </si>
  <si>
    <t>鳥取県町村総合事務組合</t>
    <rPh sb="0" eb="3">
      <t>トットリケン</t>
    </rPh>
    <rPh sb="3" eb="5">
      <t>チョウソン</t>
    </rPh>
    <rPh sb="5" eb="7">
      <t>ソウゴウ</t>
    </rPh>
    <rPh sb="7" eb="9">
      <t>ジム</t>
    </rPh>
    <rPh sb="9" eb="11">
      <t>クミアイ</t>
    </rPh>
    <phoneticPr fontId="2"/>
  </si>
  <si>
    <t>南部町・伯耆町清掃施設管理組合</t>
    <rPh sb="0" eb="3">
      <t>ナンブチョウ</t>
    </rPh>
    <rPh sb="4" eb="7">
      <t>ホウキチョウ</t>
    </rPh>
    <rPh sb="7" eb="9">
      <t>セイソウ</t>
    </rPh>
    <rPh sb="9" eb="11">
      <t>シセツ</t>
    </rPh>
    <rPh sb="11" eb="13">
      <t>カンリ</t>
    </rPh>
    <rPh sb="13" eb="15">
      <t>クミアイ</t>
    </rPh>
    <phoneticPr fontId="2"/>
  </si>
  <si>
    <t>鳥取県西部広域行政管理組合</t>
    <rPh sb="0" eb="3">
      <t>トットリケン</t>
    </rPh>
    <rPh sb="3" eb="5">
      <t>セイブ</t>
    </rPh>
    <rPh sb="5" eb="7">
      <t>コウイキ</t>
    </rPh>
    <rPh sb="7" eb="9">
      <t>ギョウセイ</t>
    </rPh>
    <rPh sb="9" eb="11">
      <t>カンリ</t>
    </rPh>
    <rPh sb="11" eb="13">
      <t>クミアイ</t>
    </rPh>
    <phoneticPr fontId="2"/>
  </si>
  <si>
    <t>南部箕蚊屋広域連合</t>
    <rPh sb="0" eb="2">
      <t>ナンブ</t>
    </rPh>
    <rPh sb="2" eb="5">
      <t>ミノカヤ</t>
    </rPh>
    <rPh sb="5" eb="7">
      <t>コウイキ</t>
    </rPh>
    <rPh sb="7" eb="9">
      <t>レンゴウ</t>
    </rPh>
    <phoneticPr fontId="2"/>
  </si>
  <si>
    <t>鳥取県後期高齢者医療広域連合</t>
    <rPh sb="0" eb="3">
      <t>トットリケン</t>
    </rPh>
    <rPh sb="3" eb="5">
      <t>コウキ</t>
    </rPh>
    <rPh sb="5" eb="8">
      <t>コウレイシャ</t>
    </rPh>
    <rPh sb="8" eb="10">
      <t>イリョウ</t>
    </rPh>
    <rPh sb="10" eb="12">
      <t>コウイキ</t>
    </rPh>
    <rPh sb="12" eb="14">
      <t>レンゴウ</t>
    </rPh>
    <phoneticPr fontId="2"/>
  </si>
  <si>
    <t>日野病院組合</t>
    <rPh sb="0" eb="2">
      <t>ヒノ</t>
    </rPh>
    <rPh sb="2" eb="4">
      <t>ビョウイン</t>
    </rPh>
    <rPh sb="4" eb="6">
      <t>クミアイ</t>
    </rPh>
    <phoneticPr fontId="2"/>
  </si>
  <si>
    <t>一般会計</t>
    <rPh sb="0" eb="2">
      <t>イッパン</t>
    </rPh>
    <rPh sb="2" eb="4">
      <t>カイケイ</t>
    </rPh>
    <phoneticPr fontId="2"/>
  </si>
  <si>
    <t>特別会計</t>
    <rPh sb="0" eb="2">
      <t>トクベツ</t>
    </rPh>
    <rPh sb="2" eb="4">
      <t>カイケイ</t>
    </rPh>
    <phoneticPr fontId="2"/>
  </si>
  <si>
    <t>植田正治写真美術財団</t>
  </si>
  <si>
    <t>伯耆町地域振興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</si>
</sst>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6ED1-4FBD-8963-D8A9446817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79740</c:v>
                </c:pt>
                <c:pt idx="1">
                  <c:v>77562</c:v>
                </c:pt>
                <c:pt idx="2">
                  <c:v>74896</c:v>
                </c:pt>
                <c:pt idx="3">
                  <c:v>56084</c:v>
                </c:pt>
                <c:pt idx="4">
                  <c:v>55981</c:v>
                </c:pt>
              </c:numCache>
            </c:numRef>
          </c:val>
          <c:smooth val="0"/>
          <c:extLst>
            <c:ext xmlns:c16="http://schemas.microsoft.com/office/drawing/2014/chart" uri="{C3380CC4-5D6E-409C-BE32-E72D297353CC}">
              <c16:uniqueId val="{00000001-6ED1-4FBD-8963-D8A94468174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8.0299999999999994</c:v>
                </c:pt>
                <c:pt idx="1">
                  <c:v>5.89</c:v>
                </c:pt>
                <c:pt idx="2">
                  <c:v>9.16</c:v>
                </c:pt>
                <c:pt idx="3">
                  <c:v>7.98</c:v>
                </c:pt>
                <c:pt idx="4">
                  <c:v>7.12</c:v>
                </c:pt>
              </c:numCache>
            </c:numRef>
          </c:val>
          <c:extLst>
            <c:ext xmlns:c16="http://schemas.microsoft.com/office/drawing/2014/chart" uri="{C3380CC4-5D6E-409C-BE32-E72D297353CC}">
              <c16:uniqueId val="{00000000-9C54-4857-9081-FFB4B0CC3D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19.53</c:v>
                </c:pt>
                <c:pt idx="1">
                  <c:v>18.28</c:v>
                </c:pt>
                <c:pt idx="2">
                  <c:v>18.61</c:v>
                </c:pt>
                <c:pt idx="3">
                  <c:v>18.95</c:v>
                </c:pt>
                <c:pt idx="4">
                  <c:v>18.59</c:v>
                </c:pt>
              </c:numCache>
            </c:numRef>
          </c:val>
          <c:extLst>
            <c:ext xmlns:c16="http://schemas.microsoft.com/office/drawing/2014/chart" uri="{C3380CC4-5D6E-409C-BE32-E72D297353CC}">
              <c16:uniqueId val="{00000001-9C54-4857-9081-FFB4B0CC3D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3.11</c:v>
                </c:pt>
                <c:pt idx="1">
                  <c:v>-1.62</c:v>
                </c:pt>
                <c:pt idx="2">
                  <c:v>3.17</c:v>
                </c:pt>
                <c:pt idx="3">
                  <c:v>-1.34</c:v>
                </c:pt>
                <c:pt idx="4">
                  <c:v>-0.69</c:v>
                </c:pt>
              </c:numCache>
            </c:numRef>
          </c:val>
          <c:smooth val="0"/>
          <c:extLst>
            <c:ext xmlns:c16="http://schemas.microsoft.com/office/drawing/2014/chart" uri="{C3380CC4-5D6E-409C-BE32-E72D297353CC}">
              <c16:uniqueId val="{00000002-9C54-4857-9081-FFB4B0CC3D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0.34</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D15F-461F-B45D-AC3305E7D5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15F-461F-B45D-AC3305E7D58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2-D15F-461F-B45D-AC3305E7D583}"/>
            </c:ext>
          </c:extLst>
        </c:ser>
        <c:ser>
          <c:idx val="3"/>
          <c:order val="3"/>
          <c:tx>
            <c:strRef>
              <c:f>データシート!$A$30</c:f>
              <c:strCache>
                <c:ptCount val="1"/>
                <c:pt idx="0">
                  <c:v>町営公園墓地事業特別会計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0.14000000000000001</c:v>
                </c:pt>
                <c:pt idx="2">
                  <c:v>#N/A</c:v>
                </c:pt>
                <c:pt idx="3">
                  <c:v>0.16</c:v>
                </c:pt>
                <c:pt idx="4">
                  <c:v>#N/A</c:v>
                </c:pt>
                <c:pt idx="5">
                  <c:v>0.16</c:v>
                </c:pt>
                <c:pt idx="6">
                  <c:v>#N/A</c:v>
                </c:pt>
                <c:pt idx="7">
                  <c:v>0.15</c:v>
                </c:pt>
                <c:pt idx="8">
                  <c:v>#N/A</c:v>
                </c:pt>
                <c:pt idx="9">
                  <c:v>0.1</c:v>
                </c:pt>
              </c:numCache>
            </c:numRef>
          </c:val>
          <c:extLst>
            <c:ext xmlns:c16="http://schemas.microsoft.com/office/drawing/2014/chart" uri="{C3380CC4-5D6E-409C-BE32-E72D297353CC}">
              <c16:uniqueId val="{00000003-D15F-461F-B45D-AC3305E7D583}"/>
            </c:ext>
          </c:extLst>
        </c:ser>
        <c:ser>
          <c:idx val="4"/>
          <c:order val="4"/>
          <c:tx>
            <c:strRef>
              <c:f>データシート!$A$31</c:f>
              <c:strCache>
                <c:ptCount val="1"/>
                <c:pt idx="0">
                  <c:v>浄化槽整備事業特別会計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0.16</c:v>
                </c:pt>
                <c:pt idx="8">
                  <c:v>#N/A</c:v>
                </c:pt>
                <c:pt idx="9">
                  <c:v>0.17</c:v>
                </c:pt>
              </c:numCache>
            </c:numRef>
          </c:val>
          <c:extLst>
            <c:ext xmlns:c16="http://schemas.microsoft.com/office/drawing/2014/chart" uri="{C3380CC4-5D6E-409C-BE32-E72D297353CC}">
              <c16:uniqueId val="{00000004-D15F-461F-B45D-AC3305E7D583}"/>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#N/A</c:v>
                </c:pt>
                <c:pt idx="3">
                  <c:v>0.15</c:v>
                </c:pt>
                <c:pt idx="4">
                  <c:v>#N/A</c:v>
                </c:pt>
                <c:pt idx="5">
                  <c:v>0.22</c:v>
                </c:pt>
                <c:pt idx="6">
                  <c:v>#N/A</c:v>
                </c:pt>
                <c:pt idx="7">
                  <c:v>0.71</c:v>
                </c:pt>
                <c:pt idx="8">
                  <c:v>#N/A</c:v>
                </c:pt>
                <c:pt idx="9">
                  <c:v>0.9</c:v>
                </c:pt>
              </c:numCache>
            </c:numRef>
          </c:val>
          <c:extLst>
            <c:ext xmlns:c16="http://schemas.microsoft.com/office/drawing/2014/chart" uri="{C3380CC4-5D6E-409C-BE32-E72D297353CC}">
              <c16:uniqueId val="{00000005-D15F-461F-B45D-AC3305E7D58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0.75</c:v>
                </c:pt>
                <c:pt idx="2">
                  <c:v>#N/A</c:v>
                </c:pt>
                <c:pt idx="3">
                  <c:v>0.98</c:v>
                </c:pt>
                <c:pt idx="4">
                  <c:v>#N/A</c:v>
                </c:pt>
                <c:pt idx="5">
                  <c:v>1.26</c:v>
                </c:pt>
                <c:pt idx="6">
                  <c:v>#N/A</c:v>
                </c:pt>
                <c:pt idx="7">
                  <c:v>0.46</c:v>
                </c:pt>
                <c:pt idx="8">
                  <c:v>#N/A</c:v>
                </c:pt>
                <c:pt idx="9">
                  <c:v>1.01</c:v>
                </c:pt>
              </c:numCache>
            </c:numRef>
          </c:val>
          <c:extLst>
            <c:ext xmlns:c16="http://schemas.microsoft.com/office/drawing/2014/chart" uri="{C3380CC4-5D6E-409C-BE32-E72D297353CC}">
              <c16:uniqueId val="{00000006-D15F-461F-B45D-AC3305E7D583}"/>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1.32</c:v>
                </c:pt>
                <c:pt idx="2">
                  <c:v>#N/A</c:v>
                </c:pt>
                <c:pt idx="3">
                  <c:v>1.65</c:v>
                </c:pt>
                <c:pt idx="4">
                  <c:v>#N/A</c:v>
                </c:pt>
                <c:pt idx="5">
                  <c:v>2.37</c:v>
                </c:pt>
                <c:pt idx="6">
                  <c:v>#N/A</c:v>
                </c:pt>
                <c:pt idx="7">
                  <c:v>3.53</c:v>
                </c:pt>
                <c:pt idx="8">
                  <c:v>#N/A</c:v>
                </c:pt>
                <c:pt idx="9">
                  <c:v>3.38</c:v>
                </c:pt>
              </c:numCache>
            </c:numRef>
          </c:val>
          <c:extLst>
            <c:ext xmlns:c16="http://schemas.microsoft.com/office/drawing/2014/chart" uri="{C3380CC4-5D6E-409C-BE32-E72D297353CC}">
              <c16:uniqueId val="{00000007-D15F-461F-B45D-AC3305E7D58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8.06</c:v>
                </c:pt>
                <c:pt idx="2">
                  <c:v>#N/A</c:v>
                </c:pt>
                <c:pt idx="3">
                  <c:v>6.13</c:v>
                </c:pt>
                <c:pt idx="4">
                  <c:v>#N/A</c:v>
                </c:pt>
                <c:pt idx="5">
                  <c:v>9.4</c:v>
                </c:pt>
                <c:pt idx="6">
                  <c:v>#N/A</c:v>
                </c:pt>
                <c:pt idx="7">
                  <c:v>8.25</c:v>
                </c:pt>
                <c:pt idx="8">
                  <c:v>#N/A</c:v>
                </c:pt>
                <c:pt idx="9">
                  <c:v>7.43</c:v>
                </c:pt>
              </c:numCache>
            </c:numRef>
          </c:val>
          <c:extLst>
            <c:ext xmlns:c16="http://schemas.microsoft.com/office/drawing/2014/chart" uri="{C3380CC4-5D6E-409C-BE32-E72D297353CC}">
              <c16:uniqueId val="{00000008-D15F-461F-B45D-AC3305E7D583}"/>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0.45</c:v>
                </c:pt>
                <c:pt idx="1">
                  <c:v>#N/A</c:v>
                </c:pt>
                <c:pt idx="2">
                  <c:v>0.42</c:v>
                </c:pt>
                <c:pt idx="3">
                  <c:v>#N/A</c:v>
                </c:pt>
                <c:pt idx="4">
                  <c:v>0.43</c:v>
                </c:pt>
                <c:pt idx="5">
                  <c:v>#N/A</c:v>
                </c:pt>
                <c:pt idx="6">
                  <c:v>0.43</c:v>
                </c:pt>
                <c:pt idx="7">
                  <c:v>#N/A</c:v>
                </c:pt>
                <c:pt idx="8">
                  <c:v>0.41</c:v>
                </c:pt>
                <c:pt idx="9">
                  <c:v>#N/A</c:v>
                </c:pt>
              </c:numCache>
            </c:numRef>
          </c:val>
          <c:extLst>
            <c:ext xmlns:c16="http://schemas.microsoft.com/office/drawing/2014/chart" uri="{C3380CC4-5D6E-409C-BE32-E72D297353CC}">
              <c16:uniqueId val="{00000009-D15F-461F-B45D-AC3305E7D58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1036</c:v>
                </c:pt>
                <c:pt idx="5">
                  <c:v>1061</c:v>
                </c:pt>
                <c:pt idx="8">
                  <c:v>1127</c:v>
                </c:pt>
                <c:pt idx="11">
                  <c:v>1032</c:v>
                </c:pt>
                <c:pt idx="14">
                  <c:v>1018</c:v>
                </c:pt>
              </c:numCache>
            </c:numRef>
          </c:val>
          <c:extLst>
            <c:ext xmlns:c16="http://schemas.microsoft.com/office/drawing/2014/chart" uri="{C3380CC4-5D6E-409C-BE32-E72D297353CC}">
              <c16:uniqueId val="{00000000-8F89-4985-8D9B-1587A7AB6C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89-4985-8D9B-1587A7AB6C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2-8F89-4985-8D9B-1587A7AB6C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26</c:v>
                </c:pt>
                <c:pt idx="3">
                  <c:v>26</c:v>
                </c:pt>
                <c:pt idx="6">
                  <c:v>23</c:v>
                </c:pt>
                <c:pt idx="9">
                  <c:v>25</c:v>
                </c:pt>
                <c:pt idx="12">
                  <c:v>19</c:v>
                </c:pt>
              </c:numCache>
            </c:numRef>
          </c:val>
          <c:extLst>
            <c:ext xmlns:c16="http://schemas.microsoft.com/office/drawing/2014/chart" uri="{C3380CC4-5D6E-409C-BE32-E72D297353CC}">
              <c16:uniqueId val="{00000003-8F89-4985-8D9B-1587A7AB6C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298</c:v>
                </c:pt>
                <c:pt idx="3">
                  <c:v>303</c:v>
                </c:pt>
                <c:pt idx="6">
                  <c:v>363</c:v>
                </c:pt>
                <c:pt idx="9">
                  <c:v>397</c:v>
                </c:pt>
                <c:pt idx="12">
                  <c:v>327</c:v>
                </c:pt>
              </c:numCache>
            </c:numRef>
          </c:val>
          <c:extLst>
            <c:ext xmlns:c16="http://schemas.microsoft.com/office/drawing/2014/chart" uri="{C3380CC4-5D6E-409C-BE32-E72D297353CC}">
              <c16:uniqueId val="{00000004-8F89-4985-8D9B-1587A7AB6C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89-4985-8D9B-1587A7AB6C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89-4985-8D9B-1587A7AB6C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966</c:v>
                </c:pt>
                <c:pt idx="3">
                  <c:v>991</c:v>
                </c:pt>
                <c:pt idx="6">
                  <c:v>1096</c:v>
                </c:pt>
                <c:pt idx="9">
                  <c:v>1006</c:v>
                </c:pt>
                <c:pt idx="12">
                  <c:v>966</c:v>
                </c:pt>
              </c:numCache>
            </c:numRef>
          </c:val>
          <c:extLst>
            <c:ext xmlns:c16="http://schemas.microsoft.com/office/drawing/2014/chart" uri="{C3380CC4-5D6E-409C-BE32-E72D297353CC}">
              <c16:uniqueId val="{00000007-8F89-4985-8D9B-1587A7AB6C3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261</c:v>
                </c:pt>
                <c:pt idx="2">
                  <c:v>#N/A</c:v>
                </c:pt>
                <c:pt idx="3">
                  <c:v>#N/A</c:v>
                </c:pt>
                <c:pt idx="4">
                  <c:v>259</c:v>
                </c:pt>
                <c:pt idx="5">
                  <c:v>#N/A</c:v>
                </c:pt>
                <c:pt idx="6">
                  <c:v>#N/A</c:v>
                </c:pt>
                <c:pt idx="7">
                  <c:v>355</c:v>
                </c:pt>
                <c:pt idx="8">
                  <c:v>#N/A</c:v>
                </c:pt>
                <c:pt idx="9">
                  <c:v>#N/A</c:v>
                </c:pt>
                <c:pt idx="10">
                  <c:v>396</c:v>
                </c:pt>
                <c:pt idx="11">
                  <c:v>#N/A</c:v>
                </c:pt>
                <c:pt idx="12">
                  <c:v>#N/A</c:v>
                </c:pt>
                <c:pt idx="13">
                  <c:v>294</c:v>
                </c:pt>
                <c:pt idx="14">
                  <c:v>#N/A</c:v>
                </c:pt>
              </c:numCache>
            </c:numRef>
          </c:val>
          <c:smooth val="0"/>
          <c:extLst>
            <c:ext xmlns:c16="http://schemas.microsoft.com/office/drawing/2014/chart" uri="{C3380CC4-5D6E-409C-BE32-E72D297353CC}">
              <c16:uniqueId val="{00000008-8F89-4985-8D9B-1587A7AB6C3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8417</c:v>
                </c:pt>
                <c:pt idx="5">
                  <c:v>7948</c:v>
                </c:pt>
                <c:pt idx="8">
                  <c:v>7251</c:v>
                </c:pt>
                <c:pt idx="11">
                  <c:v>6474</c:v>
                </c:pt>
                <c:pt idx="14">
                  <c:v>5595</c:v>
                </c:pt>
              </c:numCache>
            </c:numRef>
          </c:val>
          <c:extLst>
            <c:ext xmlns:c16="http://schemas.microsoft.com/office/drawing/2014/chart" uri="{C3380CC4-5D6E-409C-BE32-E72D297353CC}">
              <c16:uniqueId val="{00000000-78D4-448A-828D-B92DA81EA5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63</c:v>
                </c:pt>
                <c:pt idx="5">
                  <c:v>59</c:v>
                </c:pt>
                <c:pt idx="8">
                  <c:v>55</c:v>
                </c:pt>
                <c:pt idx="11">
                  <c:v>47</c:v>
                </c:pt>
                <c:pt idx="14">
                  <c:v>39</c:v>
                </c:pt>
              </c:numCache>
            </c:numRef>
          </c:val>
          <c:extLst>
            <c:ext xmlns:c16="http://schemas.microsoft.com/office/drawing/2014/chart" uri="{C3380CC4-5D6E-409C-BE32-E72D297353CC}">
              <c16:uniqueId val="{00000001-78D4-448A-828D-B92DA81EA5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2927</c:v>
                </c:pt>
                <c:pt idx="5">
                  <c:v>3290</c:v>
                </c:pt>
                <c:pt idx="8">
                  <c:v>3400</c:v>
                </c:pt>
                <c:pt idx="11">
                  <c:v>3625</c:v>
                </c:pt>
                <c:pt idx="14">
                  <c:v>3685</c:v>
                </c:pt>
              </c:numCache>
            </c:numRef>
          </c:val>
          <c:extLst>
            <c:ext xmlns:c16="http://schemas.microsoft.com/office/drawing/2014/chart" uri="{C3380CC4-5D6E-409C-BE32-E72D297353CC}">
              <c16:uniqueId val="{00000002-78D4-448A-828D-B92DA81EA5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D4-448A-828D-B92DA81EA5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8D4-448A-828D-B92DA81EA5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D4-448A-828D-B92DA81EA5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599</c:v>
                </c:pt>
                <c:pt idx="3">
                  <c:v>596</c:v>
                </c:pt>
                <c:pt idx="6">
                  <c:v>595</c:v>
                </c:pt>
                <c:pt idx="9">
                  <c:v>601</c:v>
                </c:pt>
                <c:pt idx="12">
                  <c:v>588</c:v>
                </c:pt>
              </c:numCache>
            </c:numRef>
          </c:val>
          <c:extLst>
            <c:ext xmlns:c16="http://schemas.microsoft.com/office/drawing/2014/chart" uri="{C3380CC4-5D6E-409C-BE32-E72D297353CC}">
              <c16:uniqueId val="{00000006-78D4-448A-828D-B92DA81EA5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103</c:v>
                </c:pt>
                <c:pt idx="3">
                  <c:v>81</c:v>
                </c:pt>
                <c:pt idx="6">
                  <c:v>73</c:v>
                </c:pt>
                <c:pt idx="9">
                  <c:v>70</c:v>
                </c:pt>
                <c:pt idx="12">
                  <c:v>60</c:v>
                </c:pt>
              </c:numCache>
            </c:numRef>
          </c:val>
          <c:extLst>
            <c:ext xmlns:c16="http://schemas.microsoft.com/office/drawing/2014/chart" uri="{C3380CC4-5D6E-409C-BE32-E72D297353CC}">
              <c16:uniqueId val="{00000007-78D4-448A-828D-B92DA81EA5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2832</c:v>
                </c:pt>
                <c:pt idx="3">
                  <c:v>2443</c:v>
                </c:pt>
                <c:pt idx="6">
                  <c:v>2348</c:v>
                </c:pt>
                <c:pt idx="9">
                  <c:v>2440</c:v>
                </c:pt>
                <c:pt idx="12">
                  <c:v>2226</c:v>
                </c:pt>
              </c:numCache>
            </c:numRef>
          </c:val>
          <c:extLst>
            <c:ext xmlns:c16="http://schemas.microsoft.com/office/drawing/2014/chart" uri="{C3380CC4-5D6E-409C-BE32-E72D297353CC}">
              <c16:uniqueId val="{00000008-78D4-448A-828D-B92DA81EA5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8D4-448A-828D-B92DA81EA5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5839</c:v>
                </c:pt>
                <c:pt idx="3">
                  <c:v>5377</c:v>
                </c:pt>
                <c:pt idx="6">
                  <c:v>4765</c:v>
                </c:pt>
                <c:pt idx="9">
                  <c:v>4059</c:v>
                </c:pt>
                <c:pt idx="12">
                  <c:v>3383</c:v>
                </c:pt>
              </c:numCache>
            </c:numRef>
          </c:val>
          <c:extLst>
            <c:ext xmlns:c16="http://schemas.microsoft.com/office/drawing/2014/chart" uri="{C3380CC4-5D6E-409C-BE32-E72D297353CC}">
              <c16:uniqueId val="{0000000A-78D4-448A-828D-B92DA81EA52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8D4-448A-828D-B92DA81EA52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998</c:v>
                </c:pt>
                <c:pt idx="1">
                  <c:v>998</c:v>
                </c:pt>
                <c:pt idx="2">
                  <c:v>999</c:v>
                </c:pt>
              </c:numCache>
            </c:numRef>
          </c:val>
          <c:extLst>
            <c:ext xmlns:c16="http://schemas.microsoft.com/office/drawing/2014/chart" uri="{C3380CC4-5D6E-409C-BE32-E72D297353CC}">
              <c16:uniqueId val="{00000000-6A86-4F4F-B881-C68D97AA62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783</c:v>
                </c:pt>
                <c:pt idx="1">
                  <c:v>817</c:v>
                </c:pt>
                <c:pt idx="2">
                  <c:v>849</c:v>
                </c:pt>
              </c:numCache>
            </c:numRef>
          </c:val>
          <c:extLst>
            <c:ext xmlns:c16="http://schemas.microsoft.com/office/drawing/2014/chart" uri="{C3380CC4-5D6E-409C-BE32-E72D297353CC}">
              <c16:uniqueId val="{00000001-6A86-4F4F-B881-C68D97AA62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2610</c:v>
                </c:pt>
                <c:pt idx="1">
                  <c:v>2782</c:v>
                </c:pt>
                <c:pt idx="2">
                  <c:v>2848</c:v>
                </c:pt>
              </c:numCache>
            </c:numRef>
          </c:val>
          <c:extLst>
            <c:ext xmlns:c16="http://schemas.microsoft.com/office/drawing/2014/chart" uri="{C3380CC4-5D6E-409C-BE32-E72D297353CC}">
              <c16:uniqueId val="{00000002-6A86-4F4F-B881-C68D97AA62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鳥取県伯耆町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元利償還金が前年度比</a:t>
          </a:r>
          <a:r>
            <a:rPr kumimoji="1" lang="en-US" altLang="ja-JP" sz="1000">
              <a:solidFill>
                <a:schemeClr val="dk1"/>
              </a:solidFill>
              <a:effectLst/>
              <a:latin typeface="+mn-lt"/>
              <a:ea typeface="+mn-ea"/>
              <a:cs typeface="+mn-cs"/>
            </a:rPr>
            <a:t>40</a:t>
          </a:r>
          <a:r>
            <a:rPr kumimoji="1" lang="ja-JP" altLang="ja-JP" sz="1000">
              <a:solidFill>
                <a:schemeClr val="dk1"/>
              </a:solidFill>
              <a:effectLst/>
              <a:latin typeface="+mn-lt"/>
              <a:ea typeface="+mn-ea"/>
              <a:cs typeface="+mn-cs"/>
            </a:rPr>
            <a:t>百万円減額となっているのは、普通建設事業費が減少し、新たな借入が減少していることが要因となっている。</a:t>
          </a:r>
          <a:endParaRPr lang="ja-JP" altLang="ja-JP" sz="1000">
            <a:effectLst/>
          </a:endParaRPr>
        </a:p>
        <a:p>
          <a:r>
            <a:rPr kumimoji="1" lang="ja-JP" altLang="ja-JP" sz="1000">
              <a:solidFill>
                <a:schemeClr val="dk1"/>
              </a:solidFill>
              <a:effectLst/>
              <a:latin typeface="+mn-lt"/>
              <a:ea typeface="+mn-ea"/>
              <a:cs typeface="+mn-cs"/>
            </a:rPr>
            <a:t>　算入公債費等においては、元利償還金が減少したことに伴い、前年度比</a:t>
          </a:r>
          <a:r>
            <a:rPr kumimoji="1" lang="en-US" altLang="ja-JP" sz="1000">
              <a:solidFill>
                <a:schemeClr val="dk1"/>
              </a:solidFill>
              <a:effectLst/>
              <a:latin typeface="+mn-lt"/>
              <a:ea typeface="+mn-ea"/>
              <a:cs typeface="+mn-cs"/>
            </a:rPr>
            <a:t>14</a:t>
          </a:r>
          <a:r>
            <a:rPr kumimoji="1" lang="ja-JP" altLang="ja-JP" sz="1000">
              <a:solidFill>
                <a:schemeClr val="dk1"/>
              </a:solidFill>
              <a:effectLst/>
              <a:latin typeface="+mn-lt"/>
              <a:ea typeface="+mn-ea"/>
              <a:cs typeface="+mn-cs"/>
            </a:rPr>
            <a:t>百万円の減額となった。</a:t>
          </a:r>
          <a:endParaRPr lang="ja-JP" altLang="ja-JP" sz="1000">
            <a:effectLst/>
          </a:endParaRPr>
        </a:p>
        <a:p>
          <a:r>
            <a:rPr kumimoji="1" lang="ja-JP" altLang="ja-JP" sz="1000">
              <a:solidFill>
                <a:schemeClr val="dk1"/>
              </a:solidFill>
              <a:effectLst/>
              <a:latin typeface="+mn-lt"/>
              <a:ea typeface="+mn-ea"/>
              <a:cs typeface="+mn-cs"/>
            </a:rPr>
            <a:t>　借入の際には過疎対策事業債や公共施設等適正管理事業債をはじめとする元利償還に対して交付税措置のある財政的に有利な地方債を積極的に活用し、財源の確保に努める。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また、実質公債費比率の分子が</a:t>
          </a:r>
          <a:r>
            <a:rPr kumimoji="1" lang="ja-JP" altLang="en-US" sz="1000">
              <a:solidFill>
                <a:schemeClr val="dk1"/>
              </a:solidFill>
              <a:effectLst/>
              <a:latin typeface="+mn-lt"/>
              <a:ea typeface="+mn-ea"/>
              <a:cs typeface="+mn-cs"/>
            </a:rPr>
            <a:t>大きい</a:t>
          </a:r>
          <a:r>
            <a:rPr kumimoji="1" lang="ja-JP" altLang="ja-JP" sz="1000">
              <a:solidFill>
                <a:schemeClr val="dk1"/>
              </a:solidFill>
              <a:effectLst/>
              <a:latin typeface="+mn-lt"/>
              <a:ea typeface="+mn-ea"/>
              <a:cs typeface="+mn-cs"/>
            </a:rPr>
            <a:t>傾向にあるのは、低利率で借入することを目的に、借入期間を短縮したことが要因となっている。単年度でみると負担が大きく見えるが、その分将来負担比率は下がっており、健全な状態を維持できていると考えている。</a:t>
          </a:r>
          <a:endParaRPr lang="ja-JP" altLang="ja-JP" sz="10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鳥取県伯耆町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将来負担額</a:t>
          </a:r>
          <a:r>
            <a:rPr kumimoji="1" lang="en-US"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　将来負担額のうち、一般会計等に係る地方債の現在高が前年度と比較して</a:t>
          </a:r>
          <a:r>
            <a:rPr kumimoji="1" lang="en-US" altLang="ja-JP" sz="1400">
              <a:solidFill>
                <a:schemeClr val="dk1"/>
              </a:solidFill>
              <a:effectLst/>
              <a:latin typeface="+mn-lt"/>
              <a:ea typeface="+mn-ea"/>
              <a:cs typeface="+mn-cs"/>
            </a:rPr>
            <a:t>676</a:t>
          </a:r>
          <a:r>
            <a:rPr kumimoji="1" lang="ja-JP" altLang="ja-JP" sz="1400">
              <a:solidFill>
                <a:schemeClr val="dk1"/>
              </a:solidFill>
              <a:effectLst/>
              <a:latin typeface="+mn-lt"/>
              <a:ea typeface="+mn-ea"/>
              <a:cs typeface="+mn-cs"/>
            </a:rPr>
            <a:t>百万円減少した。これは普通建設事業の減少に伴う地方債借入額が減少したこと、低利率で借入することを目的に、借入期間を短縮したことが主な要因となっている。</a:t>
          </a:r>
          <a:endParaRPr kumimoji="1" lang="en-US" altLang="ja-JP" sz="1400">
            <a:solidFill>
              <a:schemeClr val="dk1"/>
            </a:solidFill>
            <a:effectLst/>
            <a:latin typeface="+mn-lt"/>
            <a:ea typeface="+mn-ea"/>
            <a:cs typeface="+mn-cs"/>
          </a:endParaRPr>
        </a:p>
        <a:p>
          <a:endParaRPr lang="ja-JP" altLang="ja-JP" sz="1400">
            <a:effectLst/>
          </a:endParaRPr>
        </a:p>
        <a:p>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結果</a:t>
          </a:r>
          <a:r>
            <a:rPr kumimoji="1" lang="en-US"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　将来負担額の減少により、将来負担比率は▲</a:t>
          </a:r>
          <a:r>
            <a:rPr kumimoji="1" lang="en-US" altLang="ja-JP" sz="1400">
              <a:solidFill>
                <a:schemeClr val="dk1"/>
              </a:solidFill>
              <a:effectLst/>
              <a:latin typeface="+mn-lt"/>
              <a:ea typeface="+mn-ea"/>
              <a:cs typeface="+mn-cs"/>
            </a:rPr>
            <a:t>70.3</a:t>
          </a:r>
          <a:r>
            <a:rPr kumimoji="1" lang="ja-JP" altLang="ja-JP" sz="1400">
              <a:solidFill>
                <a:schemeClr val="dk1"/>
              </a:solidFill>
              <a:effectLst/>
              <a:latin typeface="+mn-lt"/>
              <a:ea typeface="+mn-ea"/>
              <a:cs typeface="+mn-cs"/>
            </a:rPr>
            <a:t>％（比率なし・対前年度比▲</a:t>
          </a:r>
          <a:r>
            <a:rPr kumimoji="1" lang="en-US" altLang="ja-JP" sz="1400">
              <a:solidFill>
                <a:schemeClr val="dk1"/>
              </a:solidFill>
              <a:effectLst/>
              <a:latin typeface="+mn-lt"/>
              <a:ea typeface="+mn-ea"/>
              <a:cs typeface="+mn-cs"/>
            </a:rPr>
            <a:t>0.2</a:t>
          </a:r>
          <a:r>
            <a:rPr kumimoji="1" lang="ja-JP" altLang="ja-JP" sz="1400">
              <a:solidFill>
                <a:schemeClr val="dk1"/>
              </a:solidFill>
              <a:effectLst/>
              <a:latin typeface="+mn-lt"/>
              <a:ea typeface="+mn-ea"/>
              <a:cs typeface="+mn-cs"/>
            </a:rPr>
            <a:t>ポイント）となった。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鳥取県伯耆町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普通会計に属する基金</a:t>
          </a:r>
          <a:r>
            <a:rPr kumimoji="1" lang="ja-JP" altLang="en-US" sz="1400">
              <a:solidFill>
                <a:schemeClr val="dk1"/>
              </a:solidFill>
              <a:effectLst/>
              <a:latin typeface="+mn-lt"/>
              <a:ea typeface="+mn-ea"/>
              <a:cs typeface="+mn-cs"/>
            </a:rPr>
            <a:t>は</a:t>
          </a:r>
          <a:r>
            <a:rPr kumimoji="1" lang="en-US" altLang="ja-JP" sz="1400">
              <a:solidFill>
                <a:schemeClr val="dk1"/>
              </a:solidFill>
              <a:effectLst/>
              <a:latin typeface="+mn-lt"/>
              <a:ea typeface="+mn-ea"/>
              <a:cs typeface="+mn-cs"/>
            </a:rPr>
            <a:t>19</a:t>
          </a:r>
          <a:r>
            <a:rPr kumimoji="1" lang="ja-JP" altLang="ja-JP" sz="1400">
              <a:solidFill>
                <a:schemeClr val="dk1"/>
              </a:solidFill>
              <a:effectLst/>
              <a:latin typeface="+mn-lt"/>
              <a:ea typeface="+mn-ea"/>
              <a:cs typeface="+mn-cs"/>
            </a:rPr>
            <a:t>あり、その全体の令和</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年度末残高は前年度に比べ</a:t>
          </a:r>
          <a:r>
            <a:rPr kumimoji="1" lang="en-US" altLang="ja-JP" sz="1400">
              <a:solidFill>
                <a:schemeClr val="dk1"/>
              </a:solidFill>
              <a:effectLst/>
              <a:latin typeface="+mn-lt"/>
              <a:ea typeface="+mn-ea"/>
              <a:cs typeface="+mn-cs"/>
            </a:rPr>
            <a:t>99</a:t>
          </a:r>
          <a:r>
            <a:rPr kumimoji="1" lang="ja-JP" altLang="ja-JP" sz="1400">
              <a:solidFill>
                <a:schemeClr val="dk1"/>
              </a:solidFill>
              <a:effectLst/>
              <a:latin typeface="+mn-lt"/>
              <a:ea typeface="+mn-ea"/>
              <a:cs typeface="+mn-cs"/>
            </a:rPr>
            <a:t>百万円の増となった。</a:t>
          </a:r>
          <a:endParaRPr lang="ja-JP" altLang="ja-JP" sz="1400">
            <a:effectLst/>
          </a:endParaRPr>
        </a:p>
        <a:p>
          <a:r>
            <a:rPr kumimoji="1" lang="en-US" altLang="ja-JP" sz="1400">
              <a:solidFill>
                <a:schemeClr val="dk1"/>
              </a:solidFill>
              <a:effectLst/>
              <a:latin typeface="+mn-lt"/>
              <a:ea typeface="+mn-ea"/>
              <a:cs typeface="+mn-cs"/>
            </a:rPr>
            <a:t>  20</a:t>
          </a:r>
          <a:r>
            <a:rPr kumimoji="1" lang="ja-JP" altLang="ja-JP" sz="1400">
              <a:solidFill>
                <a:schemeClr val="dk1"/>
              </a:solidFill>
              <a:effectLst/>
              <a:latin typeface="+mn-lt"/>
              <a:ea typeface="+mn-ea"/>
              <a:cs typeface="+mn-cs"/>
            </a:rPr>
            <a:t>基金のうち残高が増となったのは</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基金、減となったのは</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基金、残り</a:t>
          </a:r>
          <a:r>
            <a:rPr kumimoji="1" lang="en-US" altLang="ja-JP" sz="1400">
              <a:solidFill>
                <a:schemeClr val="dk1"/>
              </a:solidFill>
              <a:effectLst/>
              <a:latin typeface="+mn-lt"/>
              <a:ea typeface="+mn-ea"/>
              <a:cs typeface="+mn-cs"/>
            </a:rPr>
            <a:t>4</a:t>
          </a:r>
          <a:r>
            <a:rPr kumimoji="1" lang="ja-JP" altLang="ja-JP" sz="1400">
              <a:solidFill>
                <a:schemeClr val="dk1"/>
              </a:solidFill>
              <a:effectLst/>
              <a:latin typeface="+mn-lt"/>
              <a:ea typeface="+mn-ea"/>
              <a:cs typeface="+mn-cs"/>
            </a:rPr>
            <a:t>基金には増減がなかった。</a:t>
          </a:r>
          <a:endParaRPr lang="ja-JP" altLang="ja-JP" sz="1400">
            <a:effectLst/>
          </a:endParaRPr>
        </a:p>
        <a:p>
          <a:r>
            <a:rPr kumimoji="1" lang="en-US" altLang="ja-JP"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残高が増となった理由としては、</a:t>
          </a:r>
          <a:r>
            <a:rPr kumimoji="1" lang="ja-JP" altLang="en-US" sz="1400">
              <a:solidFill>
                <a:schemeClr val="dk1"/>
              </a:solidFill>
              <a:effectLst/>
              <a:latin typeface="+mn-lt"/>
              <a:ea typeface="+mn-ea"/>
              <a:cs typeface="+mn-cs"/>
            </a:rPr>
            <a:t>普通交付税にて措置された臨時財政対策債償還基金費分の減債基金への積立て、</a:t>
          </a:r>
          <a:r>
            <a:rPr kumimoji="1" lang="ja-JP" altLang="ja-JP" sz="1400">
              <a:solidFill>
                <a:schemeClr val="dk1"/>
              </a:solidFill>
              <a:effectLst/>
              <a:latin typeface="+mn-lt"/>
              <a:ea typeface="+mn-ea"/>
              <a:cs typeface="+mn-cs"/>
            </a:rPr>
            <a:t>後年度負担に備えて公共施設等整備基金</a:t>
          </a:r>
          <a:r>
            <a:rPr kumimoji="1" lang="ja-JP" altLang="en-US" sz="1400">
              <a:solidFill>
                <a:schemeClr val="dk1"/>
              </a:solidFill>
              <a:effectLst/>
              <a:latin typeface="+mn-lt"/>
              <a:ea typeface="+mn-ea"/>
              <a:cs typeface="+mn-cs"/>
            </a:rPr>
            <a:t>の積立て、基金の運用から生じた収益の積立て</a:t>
          </a:r>
          <a:r>
            <a:rPr kumimoji="1" lang="ja-JP" altLang="ja-JP" sz="1400">
              <a:solidFill>
                <a:schemeClr val="dk1"/>
              </a:solidFill>
              <a:effectLst/>
              <a:latin typeface="+mn-lt"/>
              <a:ea typeface="+mn-ea"/>
              <a:cs typeface="+mn-cs"/>
            </a:rPr>
            <a:t>等が挙げられる。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aseline="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今後も、本町の標準財政規模と照らし合わせて過不足のない残高を維持できるような財政運営に取り組む。</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mn-lt"/>
              <a:ea typeface="+mn-ea"/>
              <a:cs typeface="+mn-cs"/>
            </a:rPr>
            <a:t>・公共施設等整備基金</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社会福祉施設、社会教育施設、学校教育施設及び下水道施設その他これらに類する施設で、</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町が設置するものの整備経費に充てる。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・伯耆町豊かなふるさと創造基金</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　　　伯耆町における豊かなふるさとづくりを推進する。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mn-lt"/>
              <a:ea typeface="+mn-ea"/>
              <a:cs typeface="+mn-cs"/>
            </a:rPr>
            <a:t>　・公共施設等整備基金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基金利子を</a:t>
          </a:r>
          <a:r>
            <a:rPr kumimoji="1" lang="en-US" altLang="ja-JP" sz="1100">
              <a:solidFill>
                <a:sysClr val="windowText" lastClr="000000"/>
              </a:solidFill>
              <a:effectLst/>
              <a:latin typeface="+mn-lt"/>
              <a:ea typeface="+mn-ea"/>
              <a:cs typeface="+mn-cs"/>
            </a:rPr>
            <a:t>4,050</a:t>
          </a:r>
          <a:r>
            <a:rPr kumimoji="1" lang="ja-JP" altLang="ja-JP" sz="1100">
              <a:solidFill>
                <a:sysClr val="windowText" lastClr="000000"/>
              </a:solidFill>
              <a:effectLst/>
              <a:latin typeface="+mn-lt"/>
              <a:ea typeface="+mn-ea"/>
              <a:cs typeface="+mn-cs"/>
            </a:rPr>
            <a:t>千円積立てたのに加え、今後予定しているごみ処理施設等建設費負担金分</a:t>
          </a:r>
          <a:r>
            <a:rPr kumimoji="1" lang="ja-JP" altLang="en-US" sz="1100">
              <a:solidFill>
                <a:sysClr val="windowText" lastClr="000000"/>
              </a:solidFill>
              <a:effectLst/>
              <a:latin typeface="+mn-lt"/>
              <a:ea typeface="+mn-ea"/>
              <a:cs typeface="+mn-cs"/>
            </a:rPr>
            <a:t>として</a:t>
          </a:r>
          <a:r>
            <a:rPr kumimoji="1" lang="en-US" altLang="ja-JP" sz="1100">
              <a:solidFill>
                <a:sysClr val="windowText" lastClr="000000"/>
              </a:solidFill>
              <a:effectLst/>
              <a:latin typeface="+mn-lt"/>
              <a:ea typeface="+mn-ea"/>
              <a:cs typeface="+mn-cs"/>
            </a:rPr>
            <a:t>70,000</a:t>
          </a:r>
          <a:r>
            <a:rPr kumimoji="1" lang="ja-JP" altLang="en-US" sz="1100">
              <a:solidFill>
                <a:sysClr val="windowText" lastClr="000000"/>
              </a:solidFill>
              <a:effectLst/>
              <a:latin typeface="+mn-lt"/>
              <a:ea typeface="+mn-ea"/>
              <a:cs typeface="+mn-cs"/>
            </a:rPr>
            <a:t>千円</a:t>
          </a:r>
          <a:r>
            <a:rPr kumimoji="1" lang="ja-JP" altLang="ja-JP" sz="1100">
              <a:solidFill>
                <a:sysClr val="windowText" lastClr="000000"/>
              </a:solidFill>
              <a:effectLst/>
              <a:latin typeface="+mn-lt"/>
              <a:ea typeface="+mn-ea"/>
              <a:cs typeface="+mn-cs"/>
            </a:rPr>
            <a:t>を積み立てた。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決算状況を考慮して取り崩すのをやめたため、</a:t>
          </a:r>
          <a:r>
            <a:rPr kumimoji="1" lang="en-US" altLang="ja-JP" sz="1100">
              <a:solidFill>
                <a:sysClr val="windowText" lastClr="000000"/>
              </a:solidFill>
              <a:effectLst/>
              <a:latin typeface="+mn-lt"/>
              <a:ea typeface="+mn-ea"/>
              <a:cs typeface="+mn-cs"/>
            </a:rPr>
            <a:t>64</a:t>
          </a:r>
          <a:r>
            <a:rPr kumimoji="1" lang="ja-JP" altLang="ja-JP" sz="1100">
              <a:solidFill>
                <a:sysClr val="windowText" lastClr="000000"/>
              </a:solidFill>
              <a:effectLst/>
              <a:latin typeface="+mn-lt"/>
              <a:ea typeface="+mn-ea"/>
              <a:cs typeface="+mn-cs"/>
            </a:rPr>
            <a:t>百万円（</a:t>
          </a:r>
          <a:r>
            <a:rPr kumimoji="1" lang="en-US" altLang="ja-JP" sz="1100">
              <a:solidFill>
                <a:sysClr val="windowText" lastClr="000000"/>
              </a:solidFill>
              <a:effectLst/>
              <a:latin typeface="+mn-lt"/>
              <a:ea typeface="+mn-ea"/>
              <a:cs typeface="+mn-cs"/>
            </a:rPr>
            <a:t>64,186</a:t>
          </a:r>
          <a:r>
            <a:rPr kumimoji="1" lang="ja-JP" altLang="en-US" sz="1100">
              <a:solidFill>
                <a:sysClr val="windowText" lastClr="000000"/>
              </a:solidFill>
              <a:effectLst/>
              <a:latin typeface="+mn-lt"/>
              <a:ea typeface="+mn-ea"/>
              <a:cs typeface="+mn-cs"/>
            </a:rPr>
            <a:t>千</a:t>
          </a:r>
          <a:r>
            <a:rPr kumimoji="1" lang="ja-JP" altLang="ja-JP" sz="1100">
              <a:solidFill>
                <a:sysClr val="windowText" lastClr="000000"/>
              </a:solidFill>
              <a:effectLst/>
              <a:latin typeface="+mn-lt"/>
              <a:ea typeface="+mn-ea"/>
              <a:cs typeface="+mn-cs"/>
            </a:rPr>
            <a:t>円）の増加となった。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endParaRPr lang="ja-JP" altLang="ja-JP" sz="1400">
            <a:solidFill>
              <a:srgbClr val="FF0000"/>
            </a:solidFill>
            <a:effectLst/>
          </a:endParaRPr>
        </a:p>
        <a:p>
          <a:r>
            <a:rPr kumimoji="1" lang="ja-JP" altLang="ja-JP" sz="1100">
              <a:solidFill>
                <a:sysClr val="windowText" lastClr="000000"/>
              </a:solidFill>
              <a:effectLst/>
              <a:latin typeface="+mn-lt"/>
              <a:ea typeface="+mn-ea"/>
              <a:cs typeface="+mn-cs"/>
            </a:rPr>
            <a:t>　・農業集落排水事業推進基金</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基金利子を</a:t>
          </a:r>
          <a:r>
            <a:rPr kumimoji="1" lang="en-US" altLang="ja-JP" sz="1100">
              <a:solidFill>
                <a:sysClr val="windowText" lastClr="000000"/>
              </a:solidFill>
              <a:effectLst/>
              <a:latin typeface="+mn-lt"/>
              <a:ea typeface="+mn-ea"/>
              <a:cs typeface="+mn-cs"/>
            </a:rPr>
            <a:t>2,510</a:t>
          </a:r>
          <a:r>
            <a:rPr kumimoji="1" lang="ja-JP" altLang="ja-JP" sz="1100">
              <a:solidFill>
                <a:sysClr val="windowText" lastClr="000000"/>
              </a:solidFill>
              <a:effectLst/>
              <a:latin typeface="+mn-lt"/>
              <a:ea typeface="+mn-ea"/>
              <a:cs typeface="+mn-cs"/>
            </a:rPr>
            <a:t>千円積立てた一方で、農業集落排水施設の修繕に</a:t>
          </a:r>
          <a:r>
            <a:rPr kumimoji="1" lang="en-US" altLang="ja-JP" sz="1100">
              <a:solidFill>
                <a:sysClr val="windowText" lastClr="000000"/>
              </a:solidFill>
              <a:effectLst/>
              <a:latin typeface="+mn-lt"/>
              <a:ea typeface="+mn-ea"/>
              <a:cs typeface="+mn-cs"/>
            </a:rPr>
            <a:t>2,510</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充当</a:t>
          </a:r>
          <a:r>
            <a:rPr kumimoji="1" lang="ja-JP" altLang="ja-JP" sz="1100">
              <a:solidFill>
                <a:sysClr val="windowText" lastClr="000000"/>
              </a:solidFill>
              <a:effectLst/>
              <a:latin typeface="+mn-lt"/>
              <a:ea typeface="+mn-ea"/>
              <a:cs typeface="+mn-cs"/>
            </a:rPr>
            <a:t>したため、</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基金残高は増減がなかった。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今後も、本町の標準財政規模と照らし合わせて過不足のない残高を維持できるような財政運営に取り組む。</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mn-lt"/>
              <a:ea typeface="+mn-ea"/>
              <a:cs typeface="+mn-cs"/>
            </a:rPr>
            <a:t>　</a:t>
          </a:r>
          <a:endParaRPr kumimoji="1" lang="en-US" altLang="ja-JP" sz="14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基金の運用から生じた収益のみ積立てをした。決算の状況を考慮して、取崩は行わなかった。</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今後も、本町の標準財政規模と照らし合わせて過不足のない残高を維持できるような財政運営に取り組む。</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400">
              <a:solidFill>
                <a:sysClr val="windowText" lastClr="000000"/>
              </a:solidFill>
              <a:effectLst/>
              <a:latin typeface="+mn-lt"/>
              <a:ea typeface="+mn-ea"/>
              <a:cs typeface="+mn-cs"/>
            </a:rPr>
            <a:t>   </a:t>
          </a:r>
          <a:r>
            <a:rPr kumimoji="1" lang="ja-JP" altLang="en-US" sz="1400" baseline="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基金の運用から生じた収益と、普通交付税の臨時財政対策債償還基金費措置分の積立てをした。</a:t>
          </a:r>
          <a:endParaRPr lang="ja-JP" altLang="ja-JP" sz="1400">
            <a:solidFill>
              <a:sysClr val="windowText" lastClr="000000"/>
            </a:solidFill>
            <a:effectLst/>
          </a:endParaRPr>
        </a:p>
        <a:p>
          <a:pPr eaLnBrk="1" fontAlgn="auto" latinLnBrk="0" hangingPunct="1"/>
          <a:r>
            <a:rPr kumimoji="1" lang="ja-JP" altLang="ja-JP" sz="1400" baseline="0">
              <a:solidFill>
                <a:sysClr val="windowText" lastClr="000000"/>
              </a:solidFill>
              <a:effectLst/>
              <a:latin typeface="+mn-lt"/>
              <a:ea typeface="+mn-ea"/>
              <a:cs typeface="+mn-cs"/>
            </a:rPr>
            <a:t> </a:t>
          </a:r>
          <a:r>
            <a:rPr kumimoji="1" lang="ja-JP" altLang="en-US" sz="1400" baseline="0">
              <a:solidFill>
                <a:sysClr val="windowText" lastClr="000000"/>
              </a:solidFill>
              <a:effectLst/>
              <a:latin typeface="+mn-lt"/>
              <a:ea typeface="+mn-ea"/>
              <a:cs typeface="+mn-cs"/>
            </a:rPr>
            <a:t>  </a:t>
          </a:r>
          <a:r>
            <a:rPr kumimoji="1" lang="ja-JP" altLang="ja-JP" sz="1400" baseline="0">
              <a:solidFill>
                <a:sysClr val="windowText" lastClr="000000"/>
              </a:solidFill>
              <a:effectLst/>
              <a:latin typeface="+mn-lt"/>
              <a:ea typeface="+mn-ea"/>
              <a:cs typeface="+mn-cs"/>
            </a:rPr>
            <a:t>令和</a:t>
          </a:r>
          <a:r>
            <a:rPr kumimoji="1" lang="ja-JP" altLang="en-US" sz="1400" baseline="0">
              <a:solidFill>
                <a:sysClr val="windowText" lastClr="000000"/>
              </a:solidFill>
              <a:effectLst/>
              <a:latin typeface="+mn-lt"/>
              <a:ea typeface="+mn-ea"/>
              <a:cs typeface="+mn-cs"/>
            </a:rPr>
            <a:t>６</a:t>
          </a:r>
          <a:r>
            <a:rPr kumimoji="1" lang="ja-JP" altLang="ja-JP" sz="1400" baseline="0">
              <a:solidFill>
                <a:sysClr val="windowText" lastClr="000000"/>
              </a:solidFill>
              <a:effectLst/>
              <a:latin typeface="+mn-lt"/>
              <a:ea typeface="+mn-ea"/>
              <a:cs typeface="+mn-cs"/>
            </a:rPr>
            <a:t>年度は</a:t>
          </a:r>
          <a:r>
            <a:rPr kumimoji="1" lang="ja-JP" altLang="ja-JP" sz="1400">
              <a:solidFill>
                <a:sysClr val="windowText" lastClr="000000"/>
              </a:solidFill>
              <a:effectLst/>
              <a:latin typeface="+mn-lt"/>
              <a:ea typeface="+mn-ea"/>
              <a:cs typeface="+mn-cs"/>
            </a:rPr>
            <a:t>決算の状況を考慮して、取崩は行わなかった。</a:t>
          </a:r>
          <a:endParaRPr lang="ja-JP" altLang="ja-JP" sz="1400">
            <a:solidFill>
              <a:sysClr val="windowText" lastClr="000000"/>
            </a:solidFill>
            <a:effectLst/>
          </a:endParaRPr>
        </a:p>
        <a:p>
          <a:r>
            <a:rPr kumimoji="1" lang="ja-JP" altLang="ja-JP" sz="1400" baseline="0">
              <a:solidFill>
                <a:sysClr val="windowText" lastClr="000000"/>
              </a:solidFill>
              <a:effectLst/>
              <a:latin typeface="+mn-lt"/>
              <a:ea typeface="+mn-ea"/>
              <a:cs typeface="+mn-cs"/>
            </a:rPr>
            <a:t> </a:t>
          </a:r>
          <a:r>
            <a:rPr kumimoji="1" lang="en-US" altLang="ja-JP" sz="1400" baseline="0">
              <a:solidFill>
                <a:sysClr val="windowText" lastClr="000000"/>
              </a:solidFill>
              <a:effectLst/>
              <a:latin typeface="+mn-lt"/>
              <a:ea typeface="+mn-ea"/>
              <a:cs typeface="+mn-cs"/>
            </a:rPr>
            <a:t>  </a:t>
          </a:r>
          <a:r>
            <a:rPr kumimoji="1" lang="ja-JP" altLang="ja-JP" sz="1400" baseline="0">
              <a:solidFill>
                <a:sysClr val="windowText" lastClr="000000"/>
              </a:solidFill>
              <a:effectLst/>
              <a:latin typeface="+mn-lt"/>
              <a:ea typeface="+mn-ea"/>
              <a:cs typeface="+mn-cs"/>
            </a:rPr>
            <a:t>今後は</a:t>
          </a:r>
          <a:r>
            <a:rPr kumimoji="1" lang="ja-JP" altLang="ja-JP" sz="1400">
              <a:solidFill>
                <a:sysClr val="windowText" lastClr="000000"/>
              </a:solidFill>
              <a:effectLst/>
              <a:latin typeface="+mn-lt"/>
              <a:ea typeface="+mn-ea"/>
              <a:cs typeface="+mn-cs"/>
            </a:rPr>
            <a:t>普通交付税の臨時財政対策債償還基金費分の取崩を行う予定。</a:t>
          </a:r>
          <a:endParaRPr lang="ja-JP" altLang="ja-JP" sz="14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baseline="0">
              <a:solidFill>
                <a:sysClr val="windowText" lastClr="000000"/>
              </a:solidFill>
              <a:effectLst/>
              <a:latin typeface="+mn-lt"/>
              <a:ea typeface="+mn-ea"/>
              <a:cs typeface="+mn-cs"/>
            </a:rPr>
            <a:t> </a:t>
          </a:r>
          <a:endParaRPr kumimoji="1" lang="en-US" altLang="ja-JP" sz="1400" baseline="0">
            <a:solidFill>
              <a:sysClr val="windowText" lastClr="000000"/>
            </a:solidFill>
            <a:effectLst/>
            <a:latin typeface="+mn-lt"/>
            <a:ea typeface="+mn-ea"/>
            <a:cs typeface="+mn-cs"/>
          </a:endParaRPr>
        </a:p>
        <a:p>
          <a:pPr eaLnBrk="1" fontAlgn="auto" latinLnBrk="0" hangingPunct="1"/>
          <a:r>
            <a:rPr kumimoji="1" lang="en-US" altLang="ja-JP" sz="1400" baseline="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普通交付税の臨時財政対策債償還基金費分の取崩を行う。</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10,145
10,089
139.44
8,233,486
7,824,887
382,501
5,370,799
3,382,936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mn-lt"/>
              <a:ea typeface="+mn-ea"/>
              <a:cs typeface="+mn-cs"/>
            </a:rPr>
            <a:t>　財政力指数は</a:t>
          </a:r>
          <a:r>
            <a:rPr lang="en-US" altLang="ja-JP" sz="1100" b="0" i="0" baseline="0">
              <a:solidFill>
                <a:sysClr val="windowText" lastClr="000000"/>
              </a:solidFill>
              <a:effectLst/>
              <a:latin typeface="+mn-lt"/>
              <a:ea typeface="+mn-ea"/>
              <a:cs typeface="+mn-cs"/>
            </a:rPr>
            <a:t>0.28</a:t>
          </a:r>
          <a:r>
            <a:rPr lang="ja-JP" altLang="ja-JP" sz="1100" b="0" i="0" baseline="0">
              <a:solidFill>
                <a:sysClr val="windowText" lastClr="000000"/>
              </a:solidFill>
              <a:effectLst/>
              <a:latin typeface="+mn-lt"/>
              <a:ea typeface="+mn-ea"/>
              <a:cs typeface="+mn-cs"/>
            </a:rPr>
            <a:t>となり、類似団体平均を大きく下回っている状況となっている。</a:t>
          </a:r>
          <a:endParaRPr lang="ja-JP" altLang="ja-JP" sz="11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　人口の減少や全国平均を上回る高齢化率（令和</a:t>
          </a:r>
          <a:r>
            <a:rPr lang="ja-JP" altLang="en-US" sz="1100" b="0" i="0" baseline="0">
              <a:solidFill>
                <a:sysClr val="windowText" lastClr="000000"/>
              </a:solidFill>
              <a:effectLst/>
              <a:latin typeface="+mn-lt"/>
              <a:ea typeface="+mn-ea"/>
              <a:cs typeface="+mn-cs"/>
            </a:rPr>
            <a:t>６</a:t>
          </a:r>
          <a:r>
            <a:rPr lang="ja-JP" altLang="ja-JP" sz="1100" b="0" i="0" baseline="0">
              <a:solidFill>
                <a:sysClr val="windowText" lastClr="000000"/>
              </a:solidFill>
              <a:effectLst/>
              <a:latin typeface="+mn-lt"/>
              <a:ea typeface="+mn-ea"/>
              <a:cs typeface="+mn-cs"/>
            </a:rPr>
            <a:t>年度末</a:t>
          </a:r>
          <a:r>
            <a:rPr lang="en-US" altLang="ja-JP" sz="1100" b="0" i="0" baseline="0">
              <a:solidFill>
                <a:sysClr val="windowText" lastClr="000000"/>
              </a:solidFill>
              <a:effectLst/>
              <a:latin typeface="+mn-lt"/>
              <a:ea typeface="+mn-ea"/>
              <a:cs typeface="+mn-cs"/>
            </a:rPr>
            <a:t>40.8</a:t>
          </a:r>
          <a:r>
            <a:rPr lang="ja-JP" altLang="ja-JP" sz="1100" b="0" i="0" baseline="0">
              <a:solidFill>
                <a:sysClr val="windowText" lastClr="000000"/>
              </a:solidFill>
              <a:effectLst/>
              <a:latin typeface="+mn-lt"/>
              <a:ea typeface="+mn-ea"/>
              <a:cs typeface="+mn-cs"/>
            </a:rPr>
            <a:t>％）の影響により町民税は減少傾向にあるものの、</a:t>
          </a:r>
          <a:r>
            <a:rPr lang="ja-JP" altLang="en-US" sz="1100" b="0" i="0" baseline="0">
              <a:solidFill>
                <a:sysClr val="windowText" lastClr="000000"/>
              </a:solidFill>
              <a:effectLst/>
              <a:latin typeface="+mn-lt"/>
              <a:ea typeface="+mn-ea"/>
              <a:cs typeface="+mn-cs"/>
            </a:rPr>
            <a:t>地方消費</a:t>
          </a:r>
          <a:r>
            <a:rPr lang="ja-JP" altLang="ja-JP" sz="1100" b="0" i="0" baseline="0">
              <a:solidFill>
                <a:sysClr val="windowText" lastClr="000000"/>
              </a:solidFill>
              <a:effectLst/>
              <a:latin typeface="+mn-lt"/>
              <a:ea typeface="+mn-ea"/>
              <a:cs typeface="+mn-cs"/>
            </a:rPr>
            <a:t>税</a:t>
          </a:r>
          <a:r>
            <a:rPr lang="ja-JP" altLang="en-US" sz="1100" b="0" i="0" baseline="0">
              <a:solidFill>
                <a:sysClr val="windowText" lastClr="000000"/>
              </a:solidFill>
              <a:effectLst/>
              <a:latin typeface="+mn-lt"/>
              <a:ea typeface="+mn-ea"/>
              <a:cs typeface="+mn-cs"/>
            </a:rPr>
            <a:t>交付金など各種交付金</a:t>
          </a:r>
          <a:r>
            <a:rPr lang="ja-JP" altLang="ja-JP" sz="1100" b="0" i="0" baseline="0">
              <a:solidFill>
                <a:sysClr val="windowText" lastClr="000000"/>
              </a:solidFill>
              <a:effectLst/>
              <a:latin typeface="+mn-lt"/>
              <a:ea typeface="+mn-ea"/>
              <a:cs typeface="+mn-cs"/>
            </a:rPr>
            <a:t>が増額となっており、財政力指数は前年度とほぼ同程度となっている。</a:t>
          </a:r>
          <a:endParaRPr lang="ja-JP" altLang="ja-JP" sz="11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74613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608358"/>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74613</xdr:rowOff>
    </xdr:from>
    <xdr:to>
      <xdr:col>19</xdr:col>
      <xdr:colOff>133350</xdr:colOff>
      <xdr:row>44</xdr:row>
      <xdr:rowOff>74613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18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74613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0835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64558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81085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5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23813</xdr:rowOff>
    </xdr:from>
    <xdr:to>
      <xdr:col>19</xdr:col>
      <xdr:colOff>184150</xdr:colOff>
      <xdr:row>44</xdr:row>
      <xdr:rowOff>125413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110190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53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23813</xdr:rowOff>
    </xdr:from>
    <xdr:to>
      <xdr:col>15</xdr:col>
      <xdr:colOff>133350</xdr:colOff>
      <xdr:row>44</xdr:row>
      <xdr:rowOff>125413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110190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100135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経常経費充当一般財源（歳出）、経常一般財源総額（歳入）とも</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額となり、経常収支比率は</a:t>
          </a:r>
          <a:r>
            <a:rPr kumimoji="1" lang="en-US" altLang="ja-JP" sz="1000">
              <a:solidFill>
                <a:sysClr val="windowText" lastClr="000000"/>
              </a:solidFill>
              <a:effectLst/>
              <a:latin typeface="+mn-lt"/>
              <a:ea typeface="+mn-ea"/>
              <a:cs typeface="+mn-cs"/>
            </a:rPr>
            <a:t>2.3%</a:t>
          </a:r>
          <a:r>
            <a:rPr kumimoji="1" lang="ja-JP" altLang="ja-JP" sz="1000">
              <a:solidFill>
                <a:sysClr val="windowText" lastClr="000000"/>
              </a:solidFill>
              <a:effectLst/>
              <a:latin typeface="+mn-lt"/>
              <a:ea typeface="+mn-ea"/>
              <a:cs typeface="+mn-cs"/>
            </a:rPr>
            <a:t>増となった。</a:t>
          </a:r>
          <a:endParaRPr lang="ja-JP" altLang="ja-JP" sz="1000">
            <a:solidFill>
              <a:sysClr val="windowText" lastClr="000000"/>
            </a:solidFill>
            <a:effectLst/>
          </a:endParaRPr>
        </a:p>
        <a:p>
          <a:pPr eaLnBrk="1" fontAlgn="auto" latinLnBrk="0" hangingPunct="1"/>
          <a:r>
            <a:rPr kumimoji="1" lang="ja-JP" altLang="ja-JP" sz="1000">
              <a:solidFill>
                <a:sysClr val="windowText" lastClr="000000"/>
              </a:solidFill>
              <a:effectLst/>
              <a:latin typeface="+mn-lt"/>
              <a:ea typeface="+mn-ea"/>
              <a:cs typeface="+mn-cs"/>
            </a:rPr>
            <a:t>　主な要因は</a:t>
          </a:r>
          <a:r>
            <a:rPr kumimoji="1" lang="ja-JP" altLang="en-US" sz="1000">
              <a:solidFill>
                <a:sysClr val="windowText" lastClr="000000"/>
              </a:solidFill>
              <a:effectLst/>
              <a:latin typeface="+mn-lt"/>
              <a:ea typeface="+mn-ea"/>
              <a:cs typeface="+mn-cs"/>
            </a:rPr>
            <a:t>人件</a:t>
          </a:r>
          <a:r>
            <a:rPr kumimoji="1" lang="ja-JP" altLang="ja-JP" sz="1000">
              <a:solidFill>
                <a:sysClr val="windowText" lastClr="000000"/>
              </a:solidFill>
              <a:effectLst/>
              <a:latin typeface="+mn-lt"/>
              <a:ea typeface="+mn-ea"/>
              <a:cs typeface="+mn-cs"/>
            </a:rPr>
            <a:t>費であり、</a:t>
          </a:r>
          <a:r>
            <a:rPr kumimoji="1" lang="ja-JP" altLang="ja-JP" sz="1000" baseline="0">
              <a:solidFill>
                <a:sysClr val="windowText" lastClr="000000"/>
              </a:solidFill>
              <a:effectLst/>
              <a:latin typeface="+mn-lt"/>
              <a:ea typeface="+mn-ea"/>
              <a:cs typeface="+mn-cs"/>
            </a:rPr>
            <a:t>保育所等において直営で施設運営を行い、多くの会計年度任用職員を雇用している本町では</a:t>
          </a:r>
          <a:r>
            <a:rPr kumimoji="1" lang="ja-JP" altLang="en-US" sz="1000" baseline="0">
              <a:solidFill>
                <a:sysClr val="windowText" lastClr="000000"/>
              </a:solidFill>
              <a:effectLst/>
              <a:latin typeface="+mn-lt"/>
              <a:ea typeface="+mn-ea"/>
              <a:cs typeface="+mn-cs"/>
            </a:rPr>
            <a:t>給与改定の影響を大きく受け</a:t>
          </a:r>
          <a:r>
            <a:rPr kumimoji="1" lang="ja-JP" altLang="ja-JP" sz="1000">
              <a:solidFill>
                <a:sysClr val="windowText" lastClr="000000"/>
              </a:solidFill>
              <a:effectLst/>
              <a:latin typeface="+mn-lt"/>
              <a:ea typeface="+mn-ea"/>
              <a:cs typeface="+mn-cs"/>
            </a:rPr>
            <a:t>、経常経費充当一般財源が増となった。</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a:t>
          </a:r>
          <a:r>
            <a:rPr kumimoji="1" lang="ja-JP" altLang="en-US" sz="1000">
              <a:solidFill>
                <a:sysClr val="windowText" lastClr="000000"/>
              </a:solidFill>
              <a:effectLst/>
              <a:latin typeface="+mn-lt"/>
              <a:ea typeface="+mn-ea"/>
              <a:cs typeface="+mn-cs"/>
            </a:rPr>
            <a:t>しかし、普通交付税の再算定により給与改定費分として一般財源の増額もあり、</a:t>
          </a:r>
          <a:r>
            <a:rPr kumimoji="1" lang="ja-JP" altLang="ja-JP" sz="1000">
              <a:solidFill>
                <a:sysClr val="windowText" lastClr="000000"/>
              </a:solidFill>
              <a:effectLst/>
              <a:latin typeface="+mn-lt"/>
              <a:ea typeface="+mn-ea"/>
              <a:cs typeface="+mn-cs"/>
            </a:rPr>
            <a:t>経常収支比率</a:t>
          </a:r>
          <a:r>
            <a:rPr kumimoji="1" lang="en-US" altLang="ja-JP" sz="1000">
              <a:solidFill>
                <a:sysClr val="windowText" lastClr="000000"/>
              </a:solidFill>
              <a:effectLst/>
              <a:latin typeface="+mn-lt"/>
              <a:ea typeface="+mn-ea"/>
              <a:cs typeface="+mn-cs"/>
            </a:rPr>
            <a:t>90</a:t>
          </a:r>
          <a:r>
            <a:rPr kumimoji="1" lang="ja-JP" altLang="ja-JP" sz="1000">
              <a:solidFill>
                <a:sysClr val="windowText" lastClr="000000"/>
              </a:solidFill>
              <a:effectLst/>
              <a:latin typeface="+mn-lt"/>
              <a:ea typeface="+mn-ea"/>
              <a:cs typeface="+mn-cs"/>
            </a:rPr>
            <a:t>％以下の水準を維持しており、直ちに財政ひっ迫する状況ではないと考える。　</a:t>
          </a:r>
          <a:endParaRPr lang="ja-JP" altLang="ja-JP" sz="10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119804</xdr:rowOff>
    </xdr:from>
    <xdr:to>
      <xdr:col>23</xdr:col>
      <xdr:colOff>133350</xdr:colOff>
      <xdr:row>65</xdr:row>
      <xdr:rowOff>40852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092604"/>
          <a:ext cx="8382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107738</xdr:rowOff>
    </xdr:from>
    <xdr:to>
      <xdr:col>19</xdr:col>
      <xdr:colOff>133350</xdr:colOff>
      <xdr:row>64</xdr:row>
      <xdr:rowOff>119804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080538"/>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134408</xdr:rowOff>
    </xdr:from>
    <xdr:to>
      <xdr:col>15</xdr:col>
      <xdr:colOff>82550</xdr:colOff>
      <xdr:row>64</xdr:row>
      <xdr:rowOff>107738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93575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134408</xdr:rowOff>
    </xdr:from>
    <xdr:to>
      <xdr:col>11</xdr:col>
      <xdr:colOff>31750</xdr:colOff>
      <xdr:row>64</xdr:row>
      <xdr:rowOff>160020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935758"/>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161502</xdr:rowOff>
    </xdr:from>
    <xdr:to>
      <xdr:col>23</xdr:col>
      <xdr:colOff>184150</xdr:colOff>
      <xdr:row>65</xdr:row>
      <xdr:rowOff>91652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133579</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0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69004</xdr:rowOff>
    </xdr:from>
    <xdr:to>
      <xdr:col>19</xdr:col>
      <xdr:colOff>184150</xdr:colOff>
      <xdr:row>64</xdr:row>
      <xdr:rowOff>170604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9331</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1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56938</xdr:rowOff>
    </xdr:from>
    <xdr:to>
      <xdr:col>15</xdr:col>
      <xdr:colOff>133350</xdr:colOff>
      <xdr:row>64</xdr:row>
      <xdr:rowOff>158538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168715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9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83608</xdr:rowOff>
    </xdr:from>
    <xdr:to>
      <xdr:col>11</xdr:col>
      <xdr:colOff>82550</xdr:colOff>
      <xdr:row>64</xdr:row>
      <xdr:rowOff>13758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23935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65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[289,526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ysClr val="windowText" lastClr="000000"/>
              </a:solidFill>
              <a:effectLst/>
              <a:latin typeface="+mn-lt"/>
              <a:ea typeface="+mn-ea"/>
              <a:cs typeface="+mn-cs"/>
            </a:rPr>
            <a:t>　保育所等において直営で施設運営を行い、多くの会計年度任用職員を雇用している本町では、人件費の割合が高くなっている。</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　上記要因に加え、</a:t>
          </a:r>
          <a:r>
            <a:rPr kumimoji="1" lang="ja-JP" altLang="ja-JP" sz="1100">
              <a:solidFill>
                <a:sysClr val="windowText" lastClr="000000"/>
              </a:solidFill>
              <a:effectLst/>
              <a:latin typeface="+mn-lt"/>
              <a:ea typeface="+mn-ea"/>
              <a:cs typeface="+mn-cs"/>
            </a:rPr>
            <a:t>算出の分母となる本町の人口が減少し続けていることもあり、当該決算額は類似団体と比較して高い水準にある。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87807</xdr:rowOff>
    </xdr:from>
    <xdr:to>
      <xdr:col>23</xdr:col>
      <xdr:colOff>133350</xdr:colOff>
      <xdr:row>83</xdr:row>
      <xdr:rowOff>152505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18157"/>
          <a:ext cx="838200" cy="6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87807</xdr:rowOff>
    </xdr:from>
    <xdr:to>
      <xdr:col>19</xdr:col>
      <xdr:colOff>133350</xdr:colOff>
      <xdr:row>83</xdr:row>
      <xdr:rowOff>89215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318157"/>
          <a:ext cx="889000" cy="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70343</xdr:rowOff>
    </xdr:from>
    <xdr:to>
      <xdr:col>15</xdr:col>
      <xdr:colOff>82550</xdr:colOff>
      <xdr:row>83</xdr:row>
      <xdr:rowOff>89215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00693"/>
          <a:ext cx="889000" cy="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54981</xdr:rowOff>
    </xdr:from>
    <xdr:to>
      <xdr:col>11</xdr:col>
      <xdr:colOff>31750</xdr:colOff>
      <xdr:row>83</xdr:row>
      <xdr:rowOff>70343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85331"/>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101705</xdr:rowOff>
    </xdr:from>
    <xdr:to>
      <xdr:col>23</xdr:col>
      <xdr:colOff>184150</xdr:colOff>
      <xdr:row>84</xdr:row>
      <xdr:rowOff>31855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3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73782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0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37007</xdr:rowOff>
    </xdr:from>
    <xdr:to>
      <xdr:col>19</xdr:col>
      <xdr:colOff>184150</xdr:colOff>
      <xdr:row>83</xdr:row>
      <xdr:rowOff>138607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6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123384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53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38415</xdr:rowOff>
    </xdr:from>
    <xdr:to>
      <xdr:col>15</xdr:col>
      <xdr:colOff>133350</xdr:colOff>
      <xdr:row>83</xdr:row>
      <xdr:rowOff>140015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6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124792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5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19543</xdr:rowOff>
    </xdr:from>
    <xdr:to>
      <xdr:col>11</xdr:col>
      <xdr:colOff>82550</xdr:colOff>
      <xdr:row>83</xdr:row>
      <xdr:rowOff>121143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4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105920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3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4181</xdr:rowOff>
    </xdr:from>
    <xdr:to>
      <xdr:col>7</xdr:col>
      <xdr:colOff>31750</xdr:colOff>
      <xdr:row>83</xdr:row>
      <xdr:rowOff>105781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90558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2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類似団体と比較すると、やや低い数値となっている。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名の退職者（正職員</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名、再任用職員</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名）に対して新規採用職員</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名のため</a:t>
          </a:r>
          <a:r>
            <a:rPr kumimoji="1" lang="ja-JP" altLang="ja-JP" sz="1100">
              <a:solidFill>
                <a:srgbClr val="FF0000"/>
              </a:solidFill>
              <a:effectLst/>
              <a:latin typeface="+mn-lt"/>
              <a:ea typeface="+mn-ea"/>
              <a:cs typeface="+mn-cs"/>
            </a:rPr>
            <a:t>、</a:t>
          </a:r>
          <a:r>
            <a:rPr kumimoji="1" lang="ja-JP" altLang="ja-JP" sz="1100">
              <a:solidFill>
                <a:sysClr val="windowText" lastClr="000000"/>
              </a:solidFill>
              <a:effectLst/>
              <a:latin typeface="+mn-lt"/>
              <a:ea typeface="+mn-ea"/>
              <a:cs typeface="+mn-cs"/>
            </a:rPr>
            <a:t>当該指数算定の基礎となる経験年数階層や職員構成がほぼ変動せず、その結果前年度</a:t>
          </a:r>
          <a:r>
            <a:rPr kumimoji="1" lang="ja-JP" altLang="en-US" sz="1100">
              <a:solidFill>
                <a:sysClr val="windowText" lastClr="000000"/>
              </a:solidFill>
              <a:effectLst/>
              <a:latin typeface="+mn-lt"/>
              <a:ea typeface="+mn-ea"/>
              <a:cs typeface="+mn-cs"/>
            </a:rPr>
            <a:t>から微減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66322</xdr:rowOff>
    </xdr:from>
    <xdr:to>
      <xdr:col>81</xdr:col>
      <xdr:colOff>44450</xdr:colOff>
      <xdr:row>83</xdr:row>
      <xdr:rowOff>106539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29667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83</xdr:row>
      <xdr:rowOff>106539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3234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83</xdr:row>
      <xdr:rowOff>146755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323484"/>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146755</xdr:rowOff>
    </xdr:from>
    <xdr:to>
      <xdr:col>68</xdr:col>
      <xdr:colOff>152400</xdr:colOff>
      <xdr:row>84</xdr:row>
      <xdr:rowOff>69145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37710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15522</xdr:rowOff>
    </xdr:from>
    <xdr:to>
      <xdr:col>81</xdr:col>
      <xdr:colOff>95250</xdr:colOff>
      <xdr:row>83</xdr:row>
      <xdr:rowOff>117122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32049</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09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55739</xdr:rowOff>
    </xdr:from>
    <xdr:to>
      <xdr:col>77</xdr:col>
      <xdr:colOff>95250</xdr:colOff>
      <xdr:row>83</xdr:row>
      <xdr:rowOff>157339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167516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05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95955</xdr:rowOff>
    </xdr:from>
    <xdr:to>
      <xdr:col>68</xdr:col>
      <xdr:colOff>203200</xdr:colOff>
      <xdr:row>84</xdr:row>
      <xdr:rowOff>26105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36282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0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130122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年度末</a:t>
          </a: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名の退職者（</a:t>
          </a:r>
          <a:r>
            <a:rPr kumimoji="1" lang="ja-JP" altLang="en-US" sz="1100">
              <a:solidFill>
                <a:sysClr val="windowText" lastClr="000000"/>
              </a:solidFill>
              <a:effectLst/>
              <a:latin typeface="+mn-lt"/>
              <a:ea typeface="+mn-ea"/>
              <a:cs typeface="+mn-cs"/>
            </a:rPr>
            <a:t>正職員</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名、再任用職員</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名）に対して新規採用職員</a:t>
          </a:r>
          <a:r>
            <a:rPr kumimoji="1" lang="en-US" altLang="ja-JP" sz="1100">
              <a:solidFill>
                <a:sysClr val="windowText" lastClr="000000"/>
              </a:solidFill>
              <a:effectLst/>
              <a:latin typeface="+mn-lt"/>
              <a:ea typeface="+mn-ea"/>
              <a:cs typeface="+mn-cs"/>
            </a:rPr>
            <a:t>5</a:t>
          </a:r>
          <a:r>
            <a:rPr kumimoji="1" lang="ja-JP" altLang="en-US" sz="1100">
              <a:solidFill>
                <a:sysClr val="windowText" lastClr="000000"/>
              </a:solidFill>
              <a:effectLst/>
              <a:latin typeface="+mn-lt"/>
              <a:ea typeface="+mn-ea"/>
              <a:cs typeface="+mn-cs"/>
            </a:rPr>
            <a:t>名の</a:t>
          </a:r>
          <a:r>
            <a:rPr kumimoji="1" lang="ja-JP" altLang="ja-JP" sz="1100">
              <a:solidFill>
                <a:sysClr val="windowText" lastClr="000000"/>
              </a:solidFill>
              <a:effectLst/>
              <a:latin typeface="+mn-lt"/>
              <a:ea typeface="+mn-ea"/>
              <a:cs typeface="+mn-cs"/>
            </a:rPr>
            <a:t>ため、前年度と比べ職員数は減少となった。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職員数は減少したものの、</a:t>
          </a:r>
          <a:r>
            <a:rPr kumimoji="1" lang="ja-JP" altLang="ja-JP" sz="1100">
              <a:solidFill>
                <a:sysClr val="windowText" lastClr="000000"/>
              </a:solidFill>
              <a:effectLst/>
              <a:latin typeface="+mn-lt"/>
              <a:ea typeface="+mn-ea"/>
              <a:cs typeface="+mn-cs"/>
            </a:rPr>
            <a:t>人口</a:t>
          </a:r>
          <a:r>
            <a:rPr kumimoji="1" lang="en-US" altLang="ja-JP" sz="1100">
              <a:solidFill>
                <a:sysClr val="windowText" lastClr="000000"/>
              </a:solidFill>
              <a:effectLst/>
              <a:latin typeface="+mn-lt"/>
              <a:ea typeface="+mn-ea"/>
              <a:cs typeface="+mn-cs"/>
            </a:rPr>
            <a:t>1,000</a:t>
          </a:r>
          <a:r>
            <a:rPr kumimoji="1" lang="ja-JP" altLang="ja-JP" sz="1100">
              <a:solidFill>
                <a:sysClr val="windowText" lastClr="000000"/>
              </a:solidFill>
              <a:effectLst/>
              <a:latin typeface="+mn-lt"/>
              <a:ea typeface="+mn-ea"/>
              <a:cs typeface="+mn-cs"/>
            </a:rPr>
            <a:t>人当たり職員数算出の分母となる本町の人口</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減少し続けている</a:t>
          </a:r>
          <a:r>
            <a:rPr kumimoji="1" lang="ja-JP" altLang="en-US" sz="1100">
              <a:solidFill>
                <a:sysClr val="windowText" lastClr="000000"/>
              </a:solidFill>
              <a:effectLst/>
              <a:latin typeface="+mn-lt"/>
              <a:ea typeface="+mn-ea"/>
              <a:cs typeface="+mn-cs"/>
            </a:rPr>
            <a:t>ため</a:t>
          </a:r>
          <a:r>
            <a:rPr kumimoji="1" lang="ja-JP" altLang="ja-JP" sz="1100">
              <a:solidFill>
                <a:sysClr val="windowText" lastClr="000000"/>
              </a:solidFill>
              <a:effectLst/>
              <a:latin typeface="+mn-lt"/>
              <a:ea typeface="+mn-ea"/>
              <a:cs typeface="+mn-cs"/>
            </a:rPr>
            <a:t>、結果的に当該数値は微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2463</xdr:rowOff>
    </xdr:from>
    <xdr:to>
      <xdr:col>81</xdr:col>
      <xdr:colOff>44450</xdr:colOff>
      <xdr:row>62</xdr:row>
      <xdr:rowOff>13081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632363"/>
          <a:ext cx="838200" cy="1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10668</xdr:rowOff>
    </xdr:from>
    <xdr:to>
      <xdr:col>77</xdr:col>
      <xdr:colOff>44450</xdr:colOff>
      <xdr:row>62</xdr:row>
      <xdr:rowOff>13081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40568"/>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51</xdr:rowOff>
    </xdr:from>
    <xdr:to>
      <xdr:col>72</xdr:col>
      <xdr:colOff>203200</xdr:colOff>
      <xdr:row>62</xdr:row>
      <xdr:rowOff>10668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29951"/>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163779</xdr:rowOff>
    </xdr:from>
    <xdr:to>
      <xdr:col>68</xdr:col>
      <xdr:colOff>152400</xdr:colOff>
      <xdr:row>62</xdr:row>
      <xdr:rowOff>51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22229"/>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123113</xdr:rowOff>
    </xdr:from>
    <xdr:to>
      <xdr:col>81</xdr:col>
      <xdr:colOff>95250</xdr:colOff>
      <xdr:row>62</xdr:row>
      <xdr:rowOff>53263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8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95190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5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133731</xdr:rowOff>
    </xdr:from>
    <xdr:to>
      <xdr:col>77</xdr:col>
      <xdr:colOff>95250</xdr:colOff>
      <xdr:row>62</xdr:row>
      <xdr:rowOff>63881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9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48658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78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131318</xdr:rowOff>
    </xdr:from>
    <xdr:to>
      <xdr:col>73</xdr:col>
      <xdr:colOff>44450</xdr:colOff>
      <xdr:row>62</xdr:row>
      <xdr:rowOff>61468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46245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120701</xdr:rowOff>
    </xdr:from>
    <xdr:to>
      <xdr:col>68</xdr:col>
      <xdr:colOff>203200</xdr:colOff>
      <xdr:row>62</xdr:row>
      <xdr:rowOff>50851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7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35628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6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112979</xdr:rowOff>
    </xdr:from>
    <xdr:to>
      <xdr:col>64</xdr:col>
      <xdr:colOff>152400</xdr:colOff>
      <xdr:row>62</xdr:row>
      <xdr:rowOff>43129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7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27906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5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実質公債費比率は上昇しているが、これは低利率で借入することを目的に、借入期間を短縮したことが要因となっている。</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３年間平均の</a:t>
          </a:r>
          <a:r>
            <a:rPr kumimoji="1" lang="ja-JP" altLang="ja-JP" sz="1100">
              <a:solidFill>
                <a:sysClr val="windowText" lastClr="000000"/>
              </a:solidFill>
              <a:effectLst/>
              <a:latin typeface="+mn-lt"/>
              <a:ea typeface="+mn-ea"/>
              <a:cs typeface="+mn-cs"/>
            </a:rPr>
            <a:t>実質公債費比率は</a:t>
          </a:r>
          <a:r>
            <a:rPr kumimoji="1" lang="ja-JP" altLang="en-US" sz="1100">
              <a:solidFill>
                <a:sysClr val="windowText" lastClr="000000"/>
              </a:solidFill>
              <a:effectLst/>
              <a:latin typeface="+mn-lt"/>
              <a:ea typeface="+mn-ea"/>
              <a:cs typeface="+mn-cs"/>
            </a:rPr>
            <a:t>増加しているが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単年度の状況をみると</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 9.3%</a:t>
          </a:r>
          <a:r>
            <a:rPr kumimoji="1" lang="ja-JP" altLang="en-US" sz="1100">
              <a:solidFill>
                <a:sysClr val="windowText" lastClr="000000"/>
              </a:solidFill>
              <a:effectLst/>
              <a:latin typeface="+mn-lt"/>
              <a:ea typeface="+mn-ea"/>
              <a:cs typeface="+mn-cs"/>
            </a:rPr>
            <a:t>から令和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 </a:t>
          </a:r>
          <a:r>
            <a:rPr kumimoji="1" lang="en-US" altLang="ja-JP" sz="1100">
              <a:solidFill>
                <a:sysClr val="windowText" lastClr="000000"/>
              </a:solidFill>
              <a:effectLst/>
              <a:latin typeface="+mn-lt"/>
              <a:ea typeface="+mn-ea"/>
              <a:cs typeface="+mn-cs"/>
            </a:rPr>
            <a:t>6.7%</a:t>
          </a:r>
          <a:r>
            <a:rPr kumimoji="1" lang="ja-JP" altLang="en-US" sz="1100">
              <a:solidFill>
                <a:sysClr val="windowText" lastClr="000000"/>
              </a:solidFill>
              <a:effectLst/>
              <a:latin typeface="+mn-lt"/>
              <a:ea typeface="+mn-ea"/>
              <a:cs typeface="+mn-cs"/>
            </a:rPr>
            <a:t>と減少しており、状況が改善されている</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負担が大きく見えるが、その分将来負担比率</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下がっており、健全な状態を維持できていると考えている。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13462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2360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59436</xdr:rowOff>
    </xdr:from>
    <xdr:to>
      <xdr:col>77</xdr:col>
      <xdr:colOff>44450</xdr:colOff>
      <xdr:row>40</xdr:row>
      <xdr:rowOff>165608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91743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49784</xdr:rowOff>
    </xdr:from>
    <xdr:to>
      <xdr:col>72</xdr:col>
      <xdr:colOff>203200</xdr:colOff>
      <xdr:row>40</xdr:row>
      <xdr:rowOff>59436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077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49784</xdr:rowOff>
    </xdr:from>
    <xdr:to>
      <xdr:col>68</xdr:col>
      <xdr:colOff>152400</xdr:colOff>
      <xdr:row>40</xdr:row>
      <xdr:rowOff>146304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90778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106189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6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8636</xdr:rowOff>
    </xdr:from>
    <xdr:to>
      <xdr:col>73</xdr:col>
      <xdr:colOff>44450</xdr:colOff>
      <xdr:row>40</xdr:row>
      <xdr:rowOff>110236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170434</xdr:rowOff>
    </xdr:from>
    <xdr:to>
      <xdr:col>68</xdr:col>
      <xdr:colOff>203200</xdr:colOff>
      <xdr:row>40</xdr:row>
      <xdr:rowOff>100584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110761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低利率で借入することを目的に借入期間を短縮したため、年度末元利償還金残高が減少し、将来負担比率が大きく減少している。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単年度当たり実質公債費比率は前年度比</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上昇し、負担が大きく見えるが、その分将来負担比率は下がっており、健全な状態を維持できていると考えている。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10,145
10,089
139.44
8,233,486
7,824,887
382,501
5,370,799
3,382,936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ysClr val="windowText" lastClr="000000"/>
              </a:solidFill>
              <a:effectLst/>
              <a:latin typeface="+mn-lt"/>
              <a:ea typeface="+mn-ea"/>
              <a:cs typeface="+mn-cs"/>
            </a:rPr>
            <a:t>　保育所等において直営で施設運営を行い、多くの会計年度任用職員を雇用している本町では、人件費の割合が高くなっている。</a:t>
          </a:r>
          <a:endParaRPr lang="ja-JP" altLang="ja-JP" sz="1400">
            <a:solidFill>
              <a:sysClr val="windowText" lastClr="000000"/>
            </a:solidFill>
            <a:effectLst/>
          </a:endParaRPr>
        </a:p>
        <a:p>
          <a:pPr eaLnBrk="1" fontAlgn="auto" latinLnBrk="0" hangingPunct="1"/>
          <a:r>
            <a:rPr kumimoji="1" lang="ja-JP" altLang="ja-JP" sz="1100" baseline="0">
              <a:solidFill>
                <a:sysClr val="windowText" lastClr="000000"/>
              </a:solidFill>
              <a:effectLst/>
              <a:latin typeface="+mn-lt"/>
              <a:ea typeface="+mn-ea"/>
              <a:cs typeface="+mn-cs"/>
            </a:rPr>
            <a:t>　今後も行財政改革への取り組みを通じて、人件費の削減に努める。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96520</xdr:rowOff>
    </xdr:from>
    <xdr:to>
      <xdr:col>24</xdr:col>
      <xdr:colOff>25400</xdr:colOff>
      <xdr:row>37</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687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69850</xdr:rowOff>
    </xdr:from>
    <xdr:to>
      <xdr:col>19</xdr:col>
      <xdr:colOff>187325</xdr:colOff>
      <xdr:row>36</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2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62230</xdr:rowOff>
    </xdr:from>
    <xdr:to>
      <xdr:col>15</xdr:col>
      <xdr:colOff>98425</xdr:colOff>
      <xdr:row>36</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344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62230</xdr:rowOff>
    </xdr:from>
    <xdr:to>
      <xdr:col>11</xdr:col>
      <xdr:colOff>9525</xdr:colOff>
      <xdr:row>36</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443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109237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132097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0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19050</xdr:rowOff>
    </xdr:from>
    <xdr:to>
      <xdr:col>15</xdr:col>
      <xdr:colOff>149225</xdr:colOff>
      <xdr:row>36</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xdr:rowOff>
    </xdr:from>
    <xdr:to>
      <xdr:col>11</xdr:col>
      <xdr:colOff>60325</xdr:colOff>
      <xdr:row>36</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97807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7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a:solidFill>
                <a:sysClr val="windowText" lastClr="000000"/>
              </a:solidFill>
              <a:effectLst/>
              <a:latin typeface="+mn-lt"/>
              <a:ea typeface="+mn-ea"/>
              <a:cs typeface="+mn-cs"/>
            </a:rPr>
            <a:t>　物件費は</a:t>
          </a:r>
          <a:r>
            <a:rPr kumimoji="1" lang="ja-JP" altLang="en-US" sz="1100" b="0">
              <a:solidFill>
                <a:sysClr val="windowText" lastClr="000000"/>
              </a:solidFill>
              <a:effectLst/>
              <a:latin typeface="+mn-lt"/>
              <a:ea typeface="+mn-ea"/>
              <a:cs typeface="+mn-cs"/>
            </a:rPr>
            <a:t>、人件費高騰による委託費の増額、物価</a:t>
          </a:r>
          <a:r>
            <a:rPr kumimoji="1" lang="ja-JP" altLang="ja-JP" sz="1100" b="0">
              <a:solidFill>
                <a:sysClr val="windowText" lastClr="000000"/>
              </a:solidFill>
              <a:effectLst/>
              <a:latin typeface="+mn-lt"/>
              <a:ea typeface="+mn-ea"/>
              <a:cs typeface="+mn-cs"/>
            </a:rPr>
            <a:t>高騰による</a:t>
          </a:r>
          <a:r>
            <a:rPr kumimoji="1" lang="ja-JP" altLang="en-US" sz="1100" b="0">
              <a:solidFill>
                <a:sysClr val="windowText" lastClr="000000"/>
              </a:solidFill>
              <a:effectLst/>
              <a:latin typeface="+mn-lt"/>
              <a:ea typeface="+mn-ea"/>
              <a:cs typeface="+mn-cs"/>
            </a:rPr>
            <a:t>需要費の増</a:t>
          </a:r>
          <a:r>
            <a:rPr kumimoji="1" lang="ja-JP" altLang="ja-JP" sz="1100" b="0">
              <a:solidFill>
                <a:sysClr val="windowText" lastClr="000000"/>
              </a:solidFill>
              <a:effectLst/>
              <a:latin typeface="+mn-lt"/>
              <a:ea typeface="+mn-ea"/>
              <a:cs typeface="+mn-cs"/>
            </a:rPr>
            <a:t>など各施設の管理に係る経常的な経費が増額した。</a:t>
          </a:r>
          <a:endParaRPr lang="ja-JP" altLang="ja-JP" sz="1400">
            <a:solidFill>
              <a:sysClr val="windowText" lastClr="000000"/>
            </a:solidFill>
            <a:effectLst/>
          </a:endParaRPr>
        </a:p>
        <a:p>
          <a:pPr eaLnBrk="1" fontAlgn="auto" latinLnBrk="0" hangingPunct="1"/>
          <a:r>
            <a:rPr kumimoji="1" lang="ja-JP" altLang="en-US" sz="1100" b="0">
              <a:solidFill>
                <a:sysClr val="windowText" lastClr="000000"/>
              </a:solidFill>
              <a:effectLst/>
              <a:latin typeface="+mn-lt"/>
              <a:ea typeface="+mn-ea"/>
              <a:cs typeface="+mn-cs"/>
            </a:rPr>
            <a:t>　一方で、</a:t>
          </a:r>
          <a:r>
            <a:rPr kumimoji="1" lang="ja-JP" altLang="ja-JP" sz="1100" b="0">
              <a:solidFill>
                <a:sysClr val="windowText" lastClr="000000"/>
              </a:solidFill>
              <a:effectLst/>
              <a:latin typeface="+mn-lt"/>
              <a:ea typeface="+mn-ea"/>
              <a:cs typeface="+mn-cs"/>
            </a:rPr>
            <a:t>一般財源である</a:t>
          </a:r>
          <a:r>
            <a:rPr kumimoji="1" lang="ja-JP" altLang="en-US" sz="1100" b="0">
              <a:solidFill>
                <a:sysClr val="windowText" lastClr="000000"/>
              </a:solidFill>
              <a:effectLst/>
              <a:latin typeface="+mn-lt"/>
              <a:ea typeface="+mn-ea"/>
              <a:cs typeface="+mn-cs"/>
            </a:rPr>
            <a:t>普通</a:t>
          </a:r>
          <a:r>
            <a:rPr kumimoji="1" lang="ja-JP" altLang="ja-JP" sz="1100" b="0">
              <a:solidFill>
                <a:sysClr val="windowText" lastClr="000000"/>
              </a:solidFill>
              <a:effectLst/>
              <a:latin typeface="+mn-lt"/>
              <a:ea typeface="+mn-ea"/>
              <a:cs typeface="+mn-cs"/>
            </a:rPr>
            <a:t>交付税が</a:t>
          </a:r>
          <a:r>
            <a:rPr kumimoji="1" lang="ja-JP" altLang="en-US" sz="1100" b="0">
              <a:solidFill>
                <a:sysClr val="windowText" lastClr="000000"/>
              </a:solidFill>
              <a:effectLst/>
              <a:latin typeface="+mn-lt"/>
              <a:ea typeface="+mn-ea"/>
              <a:cs typeface="+mn-cs"/>
            </a:rPr>
            <a:t>物価高対応分として増</a:t>
          </a:r>
          <a:r>
            <a:rPr kumimoji="1" lang="ja-JP" altLang="ja-JP" sz="1100" b="0">
              <a:solidFill>
                <a:sysClr val="windowText" lastClr="000000"/>
              </a:solidFill>
              <a:effectLst/>
              <a:latin typeface="+mn-lt"/>
              <a:ea typeface="+mn-ea"/>
              <a:cs typeface="+mn-cs"/>
            </a:rPr>
            <a:t>額となったことが要因となり、前年度比</a:t>
          </a:r>
          <a:r>
            <a:rPr kumimoji="1" lang="en-US" altLang="ja-JP" sz="1100" b="0">
              <a:solidFill>
                <a:sysClr val="windowText" lastClr="000000"/>
              </a:solidFill>
              <a:effectLst/>
              <a:latin typeface="+mn-lt"/>
              <a:ea typeface="+mn-ea"/>
              <a:cs typeface="+mn-cs"/>
            </a:rPr>
            <a:t>0.1</a:t>
          </a:r>
          <a:r>
            <a:rPr kumimoji="1" lang="ja-JP" altLang="ja-JP" sz="1100" b="0">
              <a:solidFill>
                <a:sysClr val="windowText" lastClr="000000"/>
              </a:solidFill>
              <a:effectLst/>
              <a:latin typeface="+mn-lt"/>
              <a:ea typeface="+mn-ea"/>
              <a:cs typeface="+mn-cs"/>
            </a:rPr>
            <a:t>％上昇と</a:t>
          </a:r>
          <a:r>
            <a:rPr kumimoji="1" lang="ja-JP" altLang="en-US" sz="1100" b="0">
              <a:solidFill>
                <a:sysClr val="windowText" lastClr="000000"/>
              </a:solidFill>
              <a:effectLst/>
              <a:latin typeface="+mn-lt"/>
              <a:ea typeface="+mn-ea"/>
              <a:cs typeface="+mn-cs"/>
            </a:rPr>
            <a:t>同程度と</a:t>
          </a:r>
          <a:r>
            <a:rPr kumimoji="1" lang="ja-JP" altLang="ja-JP" sz="1100" b="0">
              <a:solidFill>
                <a:sysClr val="windowText" lastClr="000000"/>
              </a:solidFill>
              <a:effectLst/>
              <a:latin typeface="+mn-lt"/>
              <a:ea typeface="+mn-ea"/>
              <a:cs typeface="+mn-cs"/>
            </a:rPr>
            <a:t>なった。</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12700</xdr:rowOff>
    </xdr:from>
    <xdr:to>
      <xdr:col>82</xdr:col>
      <xdr:colOff>107950</xdr:colOff>
      <xdr:row>17</xdr:row>
      <xdr:rowOff>22225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9273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870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69850</xdr:rowOff>
    </xdr:from>
    <xdr:to>
      <xdr:col>73</xdr:col>
      <xdr:colOff>180975</xdr:colOff>
      <xdr:row>16</xdr:row>
      <xdr:rowOff>127000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13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69850</xdr:rowOff>
    </xdr:from>
    <xdr:to>
      <xdr:col>69</xdr:col>
      <xdr:colOff>92075</xdr:colOff>
      <xdr:row>16</xdr:row>
      <xdr:rowOff>69850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81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142875</xdr:rowOff>
    </xdr:from>
    <xdr:to>
      <xdr:col>82</xdr:col>
      <xdr:colOff>158750</xdr:colOff>
      <xdr:row>17</xdr:row>
      <xdr:rowOff>73025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159402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73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133350</xdr:rowOff>
    </xdr:from>
    <xdr:to>
      <xdr:col>78</xdr:col>
      <xdr:colOff>120650</xdr:colOff>
      <xdr:row>17</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19050</xdr:rowOff>
    </xdr:from>
    <xdr:to>
      <xdr:col>69</xdr:col>
      <xdr:colOff>142875</xdr:colOff>
      <xdr:row>16</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130827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障害サービスなどの対象者が増加したことで経常的な支出が大きく増額しており、経常収支比率は前年度から</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ポイント増となった。</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34472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6139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537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151493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537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155122</xdr:rowOff>
    </xdr:from>
    <xdr:to>
      <xdr:col>24</xdr:col>
      <xdr:colOff>76200</xdr:colOff>
      <xdr:row>56</xdr:row>
      <xdr:rowOff>85272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199</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維持補修費</a:t>
          </a:r>
          <a:r>
            <a:rPr kumimoji="1" lang="en-US" altLang="ja-JP" sz="1100">
              <a:solidFill>
                <a:sysClr val="windowText" lastClr="000000"/>
              </a:solidFill>
              <a:effectLst/>
              <a:latin typeface="+mn-lt"/>
              <a:ea typeface="+mn-ea"/>
              <a:cs typeface="+mn-cs"/>
            </a:rPr>
            <a:t>】</a:t>
          </a:r>
        </a:p>
        <a:p>
          <a:pPr eaLnBrk="1" fontAlgn="auto" latinLnBrk="0" hangingPunct="1"/>
          <a:r>
            <a:rPr kumimoji="1" lang="ja-JP" altLang="en-US" sz="1100">
              <a:solidFill>
                <a:sysClr val="windowText" lastClr="000000"/>
              </a:solidFill>
              <a:effectLst/>
              <a:latin typeface="+mn-lt"/>
              <a:ea typeface="+mn-ea"/>
              <a:cs typeface="+mn-cs"/>
            </a:rPr>
            <a:t>　大雪対応として除雪経費が増額したことにより、前年度と比較して</a:t>
          </a:r>
          <a:r>
            <a:rPr kumimoji="1" lang="en-US" altLang="ja-JP" sz="1100">
              <a:solidFill>
                <a:sysClr val="windowText" lastClr="000000"/>
              </a:solidFill>
              <a:effectLst/>
              <a:latin typeface="+mn-lt"/>
              <a:ea typeface="+mn-ea"/>
              <a:cs typeface="+mn-cs"/>
            </a:rPr>
            <a:t>49</a:t>
          </a:r>
          <a:r>
            <a:rPr kumimoji="1" lang="ja-JP" altLang="en-US" sz="1100">
              <a:solidFill>
                <a:sysClr val="windowText" lastClr="000000"/>
              </a:solidFill>
              <a:effectLst/>
              <a:latin typeface="+mn-lt"/>
              <a:ea typeface="+mn-ea"/>
              <a:cs typeface="+mn-cs"/>
            </a:rPr>
            <a:t>百万円の増額、</a:t>
          </a:r>
          <a:r>
            <a:rPr kumimoji="1" lang="en-US" altLang="ja-JP" sz="1100">
              <a:solidFill>
                <a:sysClr val="windowText" lastClr="000000"/>
              </a:solidFill>
              <a:effectLst/>
              <a:latin typeface="+mn-lt"/>
              <a:ea typeface="+mn-ea"/>
              <a:cs typeface="+mn-cs"/>
            </a:rPr>
            <a:t>0.9%</a:t>
          </a:r>
          <a:r>
            <a:rPr kumimoji="1" lang="ja-JP" altLang="en-US" sz="1100">
              <a:solidFill>
                <a:sysClr val="windowText" lastClr="000000"/>
              </a:solidFill>
              <a:effectLst/>
              <a:latin typeface="+mn-lt"/>
              <a:ea typeface="+mn-ea"/>
              <a:cs typeface="+mn-cs"/>
            </a:rPr>
            <a:t>ポイント増なった。</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132443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5671800" y="9603015"/>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45555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81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78015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9603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67128</xdr:rowOff>
    </xdr:from>
    <xdr:to>
      <xdr:col>73</xdr:col>
      <xdr:colOff>180975</xdr:colOff>
      <xdr:row>56</xdr:row>
      <xdr:rowOff>78015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9668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67128</xdr:rowOff>
    </xdr:from>
    <xdr:to>
      <xdr:col>69</xdr:col>
      <xdr:colOff>92075</xdr:colOff>
      <xdr:row>56</xdr:row>
      <xdr:rowOff>78015</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9668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98170</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122465</xdr:rowOff>
    </xdr:from>
    <xdr:to>
      <xdr:col>78</xdr:col>
      <xdr:colOff>120650</xdr:colOff>
      <xdr:row>56</xdr:row>
      <xdr:rowOff>52615</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62792</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16328</xdr:rowOff>
    </xdr:from>
    <xdr:to>
      <xdr:col>69</xdr:col>
      <xdr:colOff>142875</xdr:colOff>
      <xdr:row>56</xdr:row>
      <xdr:rowOff>117928</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128105</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以降、新型コロナウイルス感染症、物価高騰の影響を受けた世帯や町内事業所などへの助成事業を引き続き実施した結果、経常的な支出のうち補助費等における一般財源等の占める割合が大きくなってい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33274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3586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33274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335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36</xdr:row>
      <xdr:rowOff>163576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3174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10414</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3174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152163</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元利償還金が前年度比</a:t>
          </a:r>
          <a:r>
            <a:rPr kumimoji="1" lang="en-US" altLang="ja-JP" sz="1100">
              <a:solidFill>
                <a:sysClr val="windowText" lastClr="000000"/>
              </a:solidFill>
              <a:effectLst/>
              <a:latin typeface="+mn-lt"/>
              <a:ea typeface="+mn-ea"/>
              <a:cs typeface="+mn-cs"/>
            </a:rPr>
            <a:t>41</a:t>
          </a:r>
          <a:r>
            <a:rPr kumimoji="1" lang="ja-JP" altLang="ja-JP" sz="1100">
              <a:solidFill>
                <a:sysClr val="windowText" lastClr="000000"/>
              </a:solidFill>
              <a:effectLst/>
              <a:latin typeface="+mn-lt"/>
              <a:ea typeface="+mn-ea"/>
              <a:cs typeface="+mn-cs"/>
            </a:rPr>
            <a:t>百万円減額となり、経常収支比率としては</a:t>
          </a:r>
          <a:r>
            <a:rPr kumimoji="1" lang="en-US" altLang="ja-JP" sz="1100">
              <a:solidFill>
                <a:sysClr val="windowText" lastClr="000000"/>
              </a:solidFill>
              <a:effectLst/>
              <a:latin typeface="+mn-lt"/>
              <a:ea typeface="+mn-ea"/>
              <a:cs typeface="+mn-cs"/>
            </a:rPr>
            <a:t>1.1</a:t>
          </a:r>
          <a:r>
            <a:rPr kumimoji="1" lang="ja-JP" altLang="ja-JP" sz="1100">
              <a:solidFill>
                <a:sysClr val="windowText" lastClr="000000"/>
              </a:solidFill>
              <a:effectLst/>
              <a:latin typeface="+mn-lt"/>
              <a:ea typeface="+mn-ea"/>
              <a:cs typeface="+mn-cs"/>
            </a:rPr>
            <a:t>％減少した。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類似団体と比較して比率が高いが、これは低利率で借入することを目的に、借入期間を短縮したことが要因となっている。単年度でみると負担が大きく見えるが、その分将来負担比率</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下がっており、健全な状態を維持できていると考えている。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21844</xdr:rowOff>
    </xdr:from>
    <xdr:to>
      <xdr:col>24</xdr:col>
      <xdr:colOff>25400</xdr:colOff>
      <xdr:row>78</xdr:row>
      <xdr:rowOff>76708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949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76708</xdr:rowOff>
    </xdr:from>
    <xdr:to>
      <xdr:col>19</xdr:col>
      <xdr:colOff>187325</xdr:colOff>
      <xdr:row>78</xdr:row>
      <xdr:rowOff>145287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44980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145287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4315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58420</xdr:rowOff>
    </xdr:from>
    <xdr:to>
      <xdr:col>11</xdr:col>
      <xdr:colOff>9525</xdr:colOff>
      <xdr:row>78</xdr:row>
      <xdr:rowOff>108713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3152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142494</xdr:rowOff>
    </xdr:from>
    <xdr:to>
      <xdr:col>24</xdr:col>
      <xdr:colOff>76200</xdr:colOff>
      <xdr:row>78</xdr:row>
      <xdr:rowOff>72644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114571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25908</xdr:rowOff>
    </xdr:from>
    <xdr:to>
      <xdr:col>20</xdr:col>
      <xdr:colOff>38100</xdr:colOff>
      <xdr:row>78</xdr:row>
      <xdr:rowOff>127508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112285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94487</xdr:rowOff>
    </xdr:from>
    <xdr:to>
      <xdr:col>15</xdr:col>
      <xdr:colOff>149225</xdr:colOff>
      <xdr:row>79</xdr:row>
      <xdr:rowOff>24637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9414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57913</xdr:rowOff>
    </xdr:from>
    <xdr:to>
      <xdr:col>6</xdr:col>
      <xdr:colOff>171450</xdr:colOff>
      <xdr:row>78</xdr:row>
      <xdr:rowOff>159513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144290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公債費以外においては、前年度と比べて</a:t>
          </a:r>
          <a:r>
            <a:rPr kumimoji="1" lang="en-US" altLang="ja-JP" sz="1100">
              <a:solidFill>
                <a:sysClr val="windowText" lastClr="000000"/>
              </a:solidFill>
              <a:effectLst/>
              <a:latin typeface="+mn-lt"/>
              <a:ea typeface="+mn-ea"/>
              <a:cs typeface="+mn-cs"/>
            </a:rPr>
            <a:t>453</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額となった。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主な要因は人件費であり、</a:t>
          </a:r>
          <a:r>
            <a:rPr kumimoji="1" lang="ja-JP" altLang="ja-JP" sz="1100" baseline="0">
              <a:solidFill>
                <a:sysClr val="windowText" lastClr="000000"/>
              </a:solidFill>
              <a:effectLst/>
              <a:latin typeface="+mn-lt"/>
              <a:ea typeface="+mn-ea"/>
              <a:cs typeface="+mn-cs"/>
            </a:rPr>
            <a:t>保育所等において直営で施設運営を行い、多くの会計年度任用職員を雇用している本町では給与改定の影響を大きく受け</a:t>
          </a:r>
          <a:r>
            <a:rPr kumimoji="1" lang="ja-JP" altLang="en-US" sz="1100" baseline="0">
              <a:solidFill>
                <a:sysClr val="windowText" lastClr="000000"/>
              </a:solidFill>
              <a:effectLst/>
              <a:latin typeface="+mn-lt"/>
              <a:ea typeface="+mn-ea"/>
              <a:cs typeface="+mn-cs"/>
            </a:rPr>
            <a:t>、経常収支比率としては</a:t>
          </a:r>
          <a:r>
            <a:rPr kumimoji="1" lang="en-US" altLang="ja-JP" sz="1100" baseline="0">
              <a:solidFill>
                <a:sysClr val="windowText" lastClr="000000"/>
              </a:solidFill>
              <a:effectLst/>
              <a:latin typeface="+mn-lt"/>
              <a:ea typeface="+mn-ea"/>
              <a:cs typeface="+mn-cs"/>
            </a:rPr>
            <a:t>2.4%</a:t>
          </a:r>
          <a:r>
            <a:rPr kumimoji="1" lang="ja-JP" altLang="en-US" sz="1100" baseline="0">
              <a:solidFill>
                <a:sysClr val="windowText" lastClr="000000"/>
              </a:solidFill>
              <a:effectLst/>
              <a:latin typeface="+mn-lt"/>
              <a:ea typeface="+mn-ea"/>
              <a:cs typeface="+mn-cs"/>
            </a:rPr>
            <a:t>増だった。</a:t>
          </a:r>
          <a:r>
            <a:rPr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 </a:t>
          </a:r>
        </a:p>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今後も、事務事業見直しの実施により歳出削減に努め、健全な行財政運営に努めていく。</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104139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74320"/>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33274</xdr:rowOff>
    </xdr:from>
    <xdr:to>
      <xdr:col>78</xdr:col>
      <xdr:colOff>69850</xdr:colOff>
      <xdr:row>75</xdr:row>
      <xdr:rowOff>115570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920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75</xdr:row>
      <xdr:rowOff>33274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1430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127000</xdr:rowOff>
    </xdr:from>
    <xdr:to>
      <xdr:col>69</xdr:col>
      <xdr:colOff>92075</xdr:colOff>
      <xdr:row>75</xdr:row>
      <xdr:rowOff>129286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1430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153924</xdr:rowOff>
    </xdr:from>
    <xdr:to>
      <xdr:col>74</xdr:col>
      <xdr:colOff>31750</xdr:colOff>
      <xdr:row>75</xdr:row>
      <xdr:rowOff>84074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94251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76200</xdr:rowOff>
    </xdr:from>
    <xdr:to>
      <xdr:col>69</xdr:col>
      <xdr:colOff>142875</xdr:colOff>
      <xdr:row>75</xdr:row>
      <xdr:rowOff>6350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16527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18813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32239</xdr:rowOff>
    </xdr:from>
    <xdr:to>
      <xdr:col>29</xdr:col>
      <xdr:colOff>127000</xdr:colOff>
      <xdr:row>15</xdr:row>
      <xdr:rowOff>124141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651614"/>
          <a:ext cx="647700" cy="91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124141</xdr:rowOff>
    </xdr:from>
    <xdr:to>
      <xdr:col>26</xdr:col>
      <xdr:colOff>50800</xdr:colOff>
      <xdr:row>15</xdr:row>
      <xdr:rowOff>134963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743516"/>
          <a:ext cx="698500" cy="10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134963</xdr:rowOff>
    </xdr:from>
    <xdr:to>
      <xdr:col>22</xdr:col>
      <xdr:colOff>114300</xdr:colOff>
      <xdr:row>15</xdr:row>
      <xdr:rowOff>140367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754338"/>
          <a:ext cx="698500" cy="5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140367</xdr:rowOff>
    </xdr:from>
    <xdr:to>
      <xdr:col>18</xdr:col>
      <xdr:colOff>177800</xdr:colOff>
      <xdr:row>16</xdr:row>
      <xdr:rowOff>3020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759742"/>
          <a:ext cx="698500" cy="34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152889</xdr:rowOff>
    </xdr:from>
    <xdr:to>
      <xdr:col>29</xdr:col>
      <xdr:colOff>177800</xdr:colOff>
      <xdr:row>15</xdr:row>
      <xdr:rowOff>83039</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600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169416</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44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73341</xdr:rowOff>
    </xdr:from>
    <xdr:to>
      <xdr:col>26</xdr:col>
      <xdr:colOff>101600</xdr:colOff>
      <xdr:row>16</xdr:row>
      <xdr:rowOff>3491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692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13668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461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84163</xdr:rowOff>
    </xdr:from>
    <xdr:to>
      <xdr:col>22</xdr:col>
      <xdr:colOff>165100</xdr:colOff>
      <xdr:row>16</xdr:row>
      <xdr:rowOff>14313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03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24490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47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89567</xdr:rowOff>
    </xdr:from>
    <xdr:to>
      <xdr:col>19</xdr:col>
      <xdr:colOff>38100</xdr:colOff>
      <xdr:row>16</xdr:row>
      <xdr:rowOff>19717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708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29894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47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123670</xdr:rowOff>
    </xdr:from>
    <xdr:to>
      <xdr:col>15</xdr:col>
      <xdr:colOff>101600</xdr:colOff>
      <xdr:row>16</xdr:row>
      <xdr:rowOff>53820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743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63997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11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212992</xdr:rowOff>
    </xdr:from>
    <xdr:to>
      <xdr:col>29</xdr:col>
      <xdr:colOff>127000</xdr:colOff>
      <xdr:row>36</xdr:row>
      <xdr:rowOff>53543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23342"/>
          <a:ext cx="647700" cy="183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38320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91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212992</xdr:rowOff>
    </xdr:from>
    <xdr:to>
      <xdr:col>26</xdr:col>
      <xdr:colOff>50800</xdr:colOff>
      <xdr:row>35</xdr:row>
      <xdr:rowOff>298126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23342"/>
          <a:ext cx="698500" cy="85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298126</xdr:rowOff>
    </xdr:from>
    <xdr:to>
      <xdr:col>22</xdr:col>
      <xdr:colOff>114300</xdr:colOff>
      <xdr:row>36</xdr:row>
      <xdr:rowOff>138182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08476"/>
          <a:ext cx="698500" cy="182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138182</xdr:rowOff>
    </xdr:from>
    <xdr:to>
      <xdr:col>18</xdr:col>
      <xdr:colOff>177800</xdr:colOff>
      <xdr:row>36</xdr:row>
      <xdr:rowOff>144297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91432"/>
          <a:ext cx="698500" cy="6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2743</xdr:rowOff>
    </xdr:from>
    <xdr:to>
      <xdr:col>29</xdr:col>
      <xdr:colOff>177800</xdr:colOff>
      <xdr:row>36</xdr:row>
      <xdr:rowOff>104343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55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190720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0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162192</xdr:rowOff>
    </xdr:from>
    <xdr:to>
      <xdr:col>26</xdr:col>
      <xdr:colOff>101600</xdr:colOff>
      <xdr:row>35</xdr:row>
      <xdr:rowOff>263792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72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273969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54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247326</xdr:rowOff>
    </xdr:from>
    <xdr:to>
      <xdr:col>22</xdr:col>
      <xdr:colOff>165100</xdr:colOff>
      <xdr:row>36</xdr:row>
      <xdr:rowOff>6026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57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16203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2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87382</xdr:rowOff>
    </xdr:from>
    <xdr:to>
      <xdr:col>19</xdr:col>
      <xdr:colOff>38100</xdr:colOff>
      <xdr:row>37</xdr:row>
      <xdr:rowOff>17532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40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2309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2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93497</xdr:rowOff>
    </xdr:from>
    <xdr:to>
      <xdr:col>15</xdr:col>
      <xdr:colOff>101600</xdr:colOff>
      <xdr:row>37</xdr:row>
      <xdr:rowOff>23647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46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205274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15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10,145
10,089
139.44
8,233,486
7,824,887
382,501
5,370,799
3,382,936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50336</xdr:rowOff>
    </xdr:from>
    <xdr:to>
      <xdr:col>24</xdr:col>
      <xdr:colOff>63500</xdr:colOff>
      <xdr:row>34</xdr:row>
      <xdr:rowOff>142516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879636"/>
          <a:ext cx="838200" cy="9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142516</xdr:rowOff>
    </xdr:from>
    <xdr:to>
      <xdr:col>19</xdr:col>
      <xdr:colOff>177800</xdr:colOff>
      <xdr:row>34</xdr:row>
      <xdr:rowOff>157362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5971816"/>
          <a:ext cx="889000" cy="1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157362</xdr:rowOff>
    </xdr:from>
    <xdr:to>
      <xdr:col>15</xdr:col>
      <xdr:colOff>50800</xdr:colOff>
      <xdr:row>35</xdr:row>
      <xdr:rowOff>1306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5986662"/>
          <a:ext cx="889000" cy="1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1306</xdr:rowOff>
    </xdr:from>
    <xdr:to>
      <xdr:col>10</xdr:col>
      <xdr:colOff>114300</xdr:colOff>
      <xdr:row>35</xdr:row>
      <xdr:rowOff>14715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002056"/>
          <a:ext cx="889000" cy="1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170986</xdr:rowOff>
    </xdr:from>
    <xdr:to>
      <xdr:col>24</xdr:col>
      <xdr:colOff>114300</xdr:colOff>
      <xdr:row>34</xdr:row>
      <xdr:rowOff>101136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82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22413</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680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91716</xdr:rowOff>
    </xdr:from>
    <xdr:to>
      <xdr:col>20</xdr:col>
      <xdr:colOff>38100</xdr:colOff>
      <xdr:row>35</xdr:row>
      <xdr:rowOff>21866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2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38393</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69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106562</xdr:rowOff>
    </xdr:from>
    <xdr:to>
      <xdr:col>15</xdr:col>
      <xdr:colOff>101600</xdr:colOff>
      <xdr:row>35</xdr:row>
      <xdr:rowOff>36712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93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53239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1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121956</xdr:rowOff>
    </xdr:from>
    <xdr:to>
      <xdr:col>10</xdr:col>
      <xdr:colOff>165100</xdr:colOff>
      <xdr:row>35</xdr:row>
      <xdr:rowOff>52106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9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68633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72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135365</xdr:rowOff>
    </xdr:from>
    <xdr:to>
      <xdr:col>6</xdr:col>
      <xdr:colOff>38100</xdr:colOff>
      <xdr:row>35</xdr:row>
      <xdr:rowOff>65515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596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82042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73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48897</xdr:rowOff>
    </xdr:from>
    <xdr:to>
      <xdr:col>24</xdr:col>
      <xdr:colOff>63500</xdr:colOff>
      <xdr:row>57</xdr:row>
      <xdr:rowOff>76734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21547"/>
          <a:ext cx="838200" cy="2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76123</xdr:rowOff>
    </xdr:from>
    <xdr:to>
      <xdr:col>19</xdr:col>
      <xdr:colOff>177800</xdr:colOff>
      <xdr:row>57</xdr:row>
      <xdr:rowOff>76734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48773"/>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76123</xdr:rowOff>
    </xdr:from>
    <xdr:to>
      <xdr:col>15</xdr:col>
      <xdr:colOff>50800</xdr:colOff>
      <xdr:row>57</xdr:row>
      <xdr:rowOff>88265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48773"/>
          <a:ext cx="889000" cy="1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88265</xdr:rowOff>
    </xdr:from>
    <xdr:to>
      <xdr:col>10</xdr:col>
      <xdr:colOff>114300</xdr:colOff>
      <xdr:row>57</xdr:row>
      <xdr:rowOff>94940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60915"/>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169547</xdr:rowOff>
    </xdr:from>
    <xdr:to>
      <xdr:col>24</xdr:col>
      <xdr:colOff>114300</xdr:colOff>
      <xdr:row>57</xdr:row>
      <xdr:rowOff>99697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7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20974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2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25934</xdr:rowOff>
    </xdr:from>
    <xdr:to>
      <xdr:col>20</xdr:col>
      <xdr:colOff>38100</xdr:colOff>
      <xdr:row>57</xdr:row>
      <xdr:rowOff>127534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9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144061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7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25323</xdr:rowOff>
    </xdr:from>
    <xdr:to>
      <xdr:col>15</xdr:col>
      <xdr:colOff>101600</xdr:colOff>
      <xdr:row>57</xdr:row>
      <xdr:rowOff>126923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9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143450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73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37465</xdr:rowOff>
    </xdr:from>
    <xdr:to>
      <xdr:col>10</xdr:col>
      <xdr:colOff>165100</xdr:colOff>
      <xdr:row>57</xdr:row>
      <xdr:rowOff>139065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155592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8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44140</xdr:rowOff>
    </xdr:from>
    <xdr:to>
      <xdr:col>6</xdr:col>
      <xdr:colOff>38100</xdr:colOff>
      <xdr:row>57</xdr:row>
      <xdr:rowOff>145740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1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162267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9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111993</xdr:rowOff>
    </xdr:from>
    <xdr:to>
      <xdr:col>24</xdr:col>
      <xdr:colOff>63500</xdr:colOff>
      <xdr:row>78</xdr:row>
      <xdr:rowOff>50363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13643"/>
          <a:ext cx="838200" cy="10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143791</xdr:rowOff>
    </xdr:from>
    <xdr:to>
      <xdr:col>19</xdr:col>
      <xdr:colOff>177800</xdr:colOff>
      <xdr:row>78</xdr:row>
      <xdr:rowOff>50363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45441"/>
          <a:ext cx="889000" cy="7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143791</xdr:rowOff>
    </xdr:from>
    <xdr:to>
      <xdr:col>15</xdr:col>
      <xdr:colOff>50800</xdr:colOff>
      <xdr:row>78</xdr:row>
      <xdr:rowOff>21056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45441"/>
          <a:ext cx="889000" cy="4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164618</xdr:rowOff>
    </xdr:from>
    <xdr:to>
      <xdr:col>10</xdr:col>
      <xdr:colOff>114300</xdr:colOff>
      <xdr:row>78</xdr:row>
      <xdr:rowOff>21056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66268"/>
          <a:ext cx="889000" cy="2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61193</xdr:rowOff>
    </xdr:from>
    <xdr:to>
      <xdr:col>24</xdr:col>
      <xdr:colOff>114300</xdr:colOff>
      <xdr:row>77</xdr:row>
      <xdr:rowOff>162793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6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84070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1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171013</xdr:rowOff>
    </xdr:from>
    <xdr:to>
      <xdr:col>20</xdr:col>
      <xdr:colOff>38100</xdr:colOff>
      <xdr:row>78</xdr:row>
      <xdr:rowOff>101163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92290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92991</xdr:rowOff>
    </xdr:from>
    <xdr:to>
      <xdr:col>15</xdr:col>
      <xdr:colOff>101600</xdr:colOff>
      <xdr:row>78</xdr:row>
      <xdr:rowOff>23141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9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39668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6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141706</xdr:rowOff>
    </xdr:from>
    <xdr:to>
      <xdr:col>10</xdr:col>
      <xdr:colOff>165100</xdr:colOff>
      <xdr:row>78</xdr:row>
      <xdr:rowOff>71856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62983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3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113818</xdr:rowOff>
    </xdr:from>
    <xdr:to>
      <xdr:col>6</xdr:col>
      <xdr:colOff>38100</xdr:colOff>
      <xdr:row>78</xdr:row>
      <xdr:rowOff>43968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1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60495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9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8648</xdr:rowOff>
    </xdr:from>
    <xdr:to>
      <xdr:col>24</xdr:col>
      <xdr:colOff>63500</xdr:colOff>
      <xdr:row>95</xdr:row>
      <xdr:rowOff>163757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96398"/>
          <a:ext cx="838200" cy="15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163757</xdr:rowOff>
    </xdr:from>
    <xdr:to>
      <xdr:col>19</xdr:col>
      <xdr:colOff>177800</xdr:colOff>
      <xdr:row>96</xdr:row>
      <xdr:rowOff>40804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51507"/>
          <a:ext cx="889000" cy="4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40804</xdr:rowOff>
    </xdr:from>
    <xdr:to>
      <xdr:col>15</xdr:col>
      <xdr:colOff>50800</xdr:colOff>
      <xdr:row>97</xdr:row>
      <xdr:rowOff>31235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500004"/>
          <a:ext cx="889000" cy="16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26586</xdr:rowOff>
    </xdr:from>
    <xdr:to>
      <xdr:col>10</xdr:col>
      <xdr:colOff>114300</xdr:colOff>
      <xdr:row>97</xdr:row>
      <xdr:rowOff>31235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657236"/>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129298</xdr:rowOff>
    </xdr:from>
    <xdr:to>
      <xdr:col>24</xdr:col>
      <xdr:colOff>114300</xdr:colOff>
      <xdr:row>95</xdr:row>
      <xdr:rowOff>59448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4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107725</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112957</xdr:rowOff>
    </xdr:from>
    <xdr:to>
      <xdr:col>20</xdr:col>
      <xdr:colOff>38100</xdr:colOff>
      <xdr:row>96</xdr:row>
      <xdr:rowOff>43107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0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34234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49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161454</xdr:rowOff>
    </xdr:from>
    <xdr:to>
      <xdr:col>15</xdr:col>
      <xdr:colOff>101600</xdr:colOff>
      <xdr:row>96</xdr:row>
      <xdr:rowOff>91604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82731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4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151885</xdr:rowOff>
    </xdr:from>
    <xdr:to>
      <xdr:col>10</xdr:col>
      <xdr:colOff>165100</xdr:colOff>
      <xdr:row>97</xdr:row>
      <xdr:rowOff>82035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1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73162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0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147236</xdr:rowOff>
    </xdr:from>
    <xdr:to>
      <xdr:col>6</xdr:col>
      <xdr:colOff>38100</xdr:colOff>
      <xdr:row>97</xdr:row>
      <xdr:rowOff>77386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0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68513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9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98496</xdr:rowOff>
    </xdr:from>
    <xdr:to>
      <xdr:col>55</xdr:col>
      <xdr:colOff>0</xdr:colOff>
      <xdr:row>36</xdr:row>
      <xdr:rowOff>125220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270696"/>
          <a:ext cx="838200" cy="2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77978</xdr:rowOff>
    </xdr:from>
    <xdr:to>
      <xdr:col>50</xdr:col>
      <xdr:colOff>114300</xdr:colOff>
      <xdr:row>36</xdr:row>
      <xdr:rowOff>98496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250178"/>
          <a:ext cx="889000" cy="2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77978</xdr:rowOff>
    </xdr:from>
    <xdr:to>
      <xdr:col>45</xdr:col>
      <xdr:colOff>177800</xdr:colOff>
      <xdr:row>36</xdr:row>
      <xdr:rowOff>102373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250178"/>
          <a:ext cx="8890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124410</xdr:rowOff>
    </xdr:from>
    <xdr:to>
      <xdr:col>41</xdr:col>
      <xdr:colOff>50800</xdr:colOff>
      <xdr:row>36</xdr:row>
      <xdr:rowOff>102373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953710"/>
          <a:ext cx="889000" cy="32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147810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74420</xdr:rowOff>
    </xdr:from>
    <xdr:to>
      <xdr:col>55</xdr:col>
      <xdr:colOff>50800</xdr:colOff>
      <xdr:row>37</xdr:row>
      <xdr:rowOff>4570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4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97297</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9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47696</xdr:rowOff>
    </xdr:from>
    <xdr:to>
      <xdr:col>50</xdr:col>
      <xdr:colOff>165100</xdr:colOff>
      <xdr:row>36</xdr:row>
      <xdr:rowOff>149296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1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165823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99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27178</xdr:rowOff>
    </xdr:from>
    <xdr:to>
      <xdr:col>46</xdr:col>
      <xdr:colOff>38100</xdr:colOff>
      <xdr:row>36</xdr:row>
      <xdr:rowOff>128778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1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145305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97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51573</xdr:rowOff>
    </xdr:from>
    <xdr:to>
      <xdr:col>41</xdr:col>
      <xdr:colOff>101600</xdr:colOff>
      <xdr:row>36</xdr:row>
      <xdr:rowOff>153173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2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169700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999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73610</xdr:rowOff>
    </xdr:from>
    <xdr:to>
      <xdr:col>36</xdr:col>
      <xdr:colOff>165100</xdr:colOff>
      <xdr:row>35</xdr:row>
      <xdr:rowOff>3760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20287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678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11492</xdr:rowOff>
    </xdr:from>
    <xdr:to>
      <xdr:col>55</xdr:col>
      <xdr:colOff>0</xdr:colOff>
      <xdr:row>58</xdr:row>
      <xdr:rowOff>11727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55592"/>
          <a:ext cx="838200" cy="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139938</xdr:rowOff>
    </xdr:from>
    <xdr:to>
      <xdr:col>50</xdr:col>
      <xdr:colOff>114300</xdr:colOff>
      <xdr:row>58</xdr:row>
      <xdr:rowOff>11492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12588"/>
          <a:ext cx="889000" cy="4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133843</xdr:rowOff>
    </xdr:from>
    <xdr:to>
      <xdr:col>45</xdr:col>
      <xdr:colOff>177800</xdr:colOff>
      <xdr:row>57</xdr:row>
      <xdr:rowOff>139938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06493"/>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128864</xdr:rowOff>
    </xdr:from>
    <xdr:to>
      <xdr:col>41</xdr:col>
      <xdr:colOff>50800</xdr:colOff>
      <xdr:row>57</xdr:row>
      <xdr:rowOff>133843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01514"/>
          <a:ext cx="889000" cy="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132377</xdr:rowOff>
    </xdr:from>
    <xdr:to>
      <xdr:col>55</xdr:col>
      <xdr:colOff>50800</xdr:colOff>
      <xdr:row>58</xdr:row>
      <xdr:rowOff>62527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0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47304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1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132142</xdr:rowOff>
    </xdr:from>
    <xdr:to>
      <xdr:col>50</xdr:col>
      <xdr:colOff>165100</xdr:colOff>
      <xdr:row>58</xdr:row>
      <xdr:rowOff>62292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0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53419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9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89138</xdr:rowOff>
    </xdr:from>
    <xdr:to>
      <xdr:col>46</xdr:col>
      <xdr:colOff>38100</xdr:colOff>
      <xdr:row>58</xdr:row>
      <xdr:rowOff>19288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6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10415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5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83043</xdr:rowOff>
    </xdr:from>
    <xdr:to>
      <xdr:col>41</xdr:col>
      <xdr:colOff>101600</xdr:colOff>
      <xdr:row>58</xdr:row>
      <xdr:rowOff>13193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5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4320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4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78064</xdr:rowOff>
    </xdr:from>
    <xdr:to>
      <xdr:col>36</xdr:col>
      <xdr:colOff>165100</xdr:colOff>
      <xdr:row>58</xdr:row>
      <xdr:rowOff>8214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5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170791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4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157228</xdr:rowOff>
    </xdr:from>
    <xdr:to>
      <xdr:col>55</xdr:col>
      <xdr:colOff>0</xdr:colOff>
      <xdr:row>78</xdr:row>
      <xdr:rowOff>14416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58878"/>
          <a:ext cx="838200" cy="2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165497</xdr:rowOff>
    </xdr:from>
    <xdr:to>
      <xdr:col>50</xdr:col>
      <xdr:colOff>114300</xdr:colOff>
      <xdr:row>78</xdr:row>
      <xdr:rowOff>14416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67147"/>
          <a:ext cx="889000" cy="2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165497</xdr:rowOff>
    </xdr:from>
    <xdr:to>
      <xdr:col>45</xdr:col>
      <xdr:colOff>177800</xdr:colOff>
      <xdr:row>78</xdr:row>
      <xdr:rowOff>5237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67147"/>
          <a:ext cx="889000" cy="1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161229</xdr:rowOff>
    </xdr:from>
    <xdr:to>
      <xdr:col>41</xdr:col>
      <xdr:colOff>50800</xdr:colOff>
      <xdr:row>78</xdr:row>
      <xdr:rowOff>5237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62879"/>
          <a:ext cx="889000" cy="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106428</xdr:rowOff>
    </xdr:from>
    <xdr:to>
      <xdr:col>55</xdr:col>
      <xdr:colOff>50800</xdr:colOff>
      <xdr:row>78</xdr:row>
      <xdr:rowOff>36578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0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21355</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2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135066</xdr:rowOff>
    </xdr:from>
    <xdr:to>
      <xdr:col>50</xdr:col>
      <xdr:colOff>165100</xdr:colOff>
      <xdr:row>78</xdr:row>
      <xdr:rowOff>65216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56343</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114697</xdr:rowOff>
    </xdr:from>
    <xdr:to>
      <xdr:col>46</xdr:col>
      <xdr:colOff>38100</xdr:colOff>
      <xdr:row>78</xdr:row>
      <xdr:rowOff>44847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1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35974</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0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125887</xdr:rowOff>
    </xdr:from>
    <xdr:to>
      <xdr:col>41</xdr:col>
      <xdr:colOff>101600</xdr:colOff>
      <xdr:row>78</xdr:row>
      <xdr:rowOff>56037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2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47164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2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110429</xdr:rowOff>
    </xdr:from>
    <xdr:to>
      <xdr:col>36</xdr:col>
      <xdr:colOff>165100</xdr:colOff>
      <xdr:row>78</xdr:row>
      <xdr:rowOff>40579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1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31706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40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40156</xdr:rowOff>
    </xdr:from>
    <xdr:to>
      <xdr:col>55</xdr:col>
      <xdr:colOff>0</xdr:colOff>
      <xdr:row>98</xdr:row>
      <xdr:rowOff>58122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42256"/>
          <a:ext cx="838200" cy="1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170526</xdr:rowOff>
    </xdr:from>
    <xdr:to>
      <xdr:col>50</xdr:col>
      <xdr:colOff>114300</xdr:colOff>
      <xdr:row>98</xdr:row>
      <xdr:rowOff>40156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01176"/>
          <a:ext cx="889000" cy="4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169436</xdr:rowOff>
    </xdr:from>
    <xdr:to>
      <xdr:col>45</xdr:col>
      <xdr:colOff>177800</xdr:colOff>
      <xdr:row>97</xdr:row>
      <xdr:rowOff>170526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00086"/>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159145</xdr:rowOff>
    </xdr:from>
    <xdr:to>
      <xdr:col>41</xdr:col>
      <xdr:colOff>50800</xdr:colOff>
      <xdr:row>97</xdr:row>
      <xdr:rowOff>169436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89795"/>
          <a:ext cx="889000" cy="1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40174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7322</xdr:rowOff>
    </xdr:from>
    <xdr:to>
      <xdr:col>55</xdr:col>
      <xdr:colOff>50800</xdr:colOff>
      <xdr:row>98</xdr:row>
      <xdr:rowOff>108922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0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93699</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160806</xdr:rowOff>
    </xdr:from>
    <xdr:to>
      <xdr:col>50</xdr:col>
      <xdr:colOff>165100</xdr:colOff>
      <xdr:row>98</xdr:row>
      <xdr:rowOff>90956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9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82083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8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119726</xdr:rowOff>
    </xdr:from>
    <xdr:to>
      <xdr:col>46</xdr:col>
      <xdr:colOff>38100</xdr:colOff>
      <xdr:row>98</xdr:row>
      <xdr:rowOff>49876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5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66403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5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118636</xdr:rowOff>
    </xdr:from>
    <xdr:to>
      <xdr:col>41</xdr:col>
      <xdr:colOff>101600</xdr:colOff>
      <xdr:row>98</xdr:row>
      <xdr:rowOff>48786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4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65313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2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108345</xdr:rowOff>
    </xdr:from>
    <xdr:to>
      <xdr:col>36</xdr:col>
      <xdr:colOff>165100</xdr:colOff>
      <xdr:row>98</xdr:row>
      <xdr:rowOff>38495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55022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1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96220</xdr:rowOff>
    </xdr:from>
    <xdr:to>
      <xdr:col>85</xdr:col>
      <xdr:colOff>127000</xdr:colOff>
      <xdr:row>38</xdr:row>
      <xdr:rowOff>113709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11320"/>
          <a:ext cx="838200" cy="1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96220</xdr:rowOff>
    </xdr:from>
    <xdr:to>
      <xdr:col>81</xdr:col>
      <xdr:colOff>50800</xdr:colOff>
      <xdr:row>38</xdr:row>
      <xdr:rowOff>113319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11320"/>
          <a:ext cx="8890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106987</xdr:rowOff>
    </xdr:from>
    <xdr:to>
      <xdr:col>76</xdr:col>
      <xdr:colOff>114300</xdr:colOff>
      <xdr:row>38</xdr:row>
      <xdr:rowOff>113319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22087"/>
          <a:ext cx="8890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88814</xdr:rowOff>
    </xdr:from>
    <xdr:to>
      <xdr:col>71</xdr:col>
      <xdr:colOff>177800</xdr:colOff>
      <xdr:row>38</xdr:row>
      <xdr:rowOff>106987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03914"/>
          <a:ext cx="8890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62909</xdr:rowOff>
    </xdr:from>
    <xdr:to>
      <xdr:col>85</xdr:col>
      <xdr:colOff>177800</xdr:colOff>
      <xdr:row>38</xdr:row>
      <xdr:rowOff>164509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7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6223</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45420</xdr:rowOff>
    </xdr:from>
    <xdr:to>
      <xdr:col>81</xdr:col>
      <xdr:colOff>101600</xdr:colOff>
      <xdr:row>38</xdr:row>
      <xdr:rowOff>147020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6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138147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5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62519</xdr:rowOff>
    </xdr:from>
    <xdr:to>
      <xdr:col>76</xdr:col>
      <xdr:colOff>165100</xdr:colOff>
      <xdr:row>38</xdr:row>
      <xdr:rowOff>164119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7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155246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7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56187</xdr:rowOff>
    </xdr:from>
    <xdr:to>
      <xdr:col>72</xdr:col>
      <xdr:colOff>38100</xdr:colOff>
      <xdr:row>38</xdr:row>
      <xdr:rowOff>157787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7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148914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6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38014</xdr:rowOff>
    </xdr:from>
    <xdr:to>
      <xdr:col>67</xdr:col>
      <xdr:colOff>101600</xdr:colOff>
      <xdr:row>38</xdr:row>
      <xdr:rowOff>139614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5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130741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4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35705</xdr:rowOff>
    </xdr:from>
    <xdr:to>
      <xdr:col>85</xdr:col>
      <xdr:colOff>127000</xdr:colOff>
      <xdr:row>76</xdr:row>
      <xdr:rowOff>47323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065905"/>
          <a:ext cx="838200" cy="1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1786</xdr:rowOff>
    </xdr:from>
    <xdr:to>
      <xdr:col>81</xdr:col>
      <xdr:colOff>50800</xdr:colOff>
      <xdr:row>76</xdr:row>
      <xdr:rowOff>35705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031986"/>
          <a:ext cx="889000" cy="3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1786</xdr:rowOff>
    </xdr:from>
    <xdr:to>
      <xdr:col>76</xdr:col>
      <xdr:colOff>114300</xdr:colOff>
      <xdr:row>76</xdr:row>
      <xdr:rowOff>55434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031986"/>
          <a:ext cx="889000" cy="5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55434</xdr:rowOff>
    </xdr:from>
    <xdr:to>
      <xdr:col>71</xdr:col>
      <xdr:colOff>177800</xdr:colOff>
      <xdr:row>76</xdr:row>
      <xdr:rowOff>72464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085634"/>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167973</xdr:rowOff>
    </xdr:from>
    <xdr:to>
      <xdr:col>85</xdr:col>
      <xdr:colOff>177800</xdr:colOff>
      <xdr:row>76</xdr:row>
      <xdr:rowOff>98123</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0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19400</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87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156355</xdr:rowOff>
    </xdr:from>
    <xdr:to>
      <xdr:col>81</xdr:col>
      <xdr:colOff>101600</xdr:colOff>
      <xdr:row>76</xdr:row>
      <xdr:rowOff>86505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103033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79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122436</xdr:rowOff>
    </xdr:from>
    <xdr:to>
      <xdr:col>76</xdr:col>
      <xdr:colOff>165100</xdr:colOff>
      <xdr:row>76</xdr:row>
      <xdr:rowOff>52586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98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69113</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75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4634</xdr:rowOff>
    </xdr:from>
    <xdr:to>
      <xdr:col>72</xdr:col>
      <xdr:colOff>38100</xdr:colOff>
      <xdr:row>76</xdr:row>
      <xdr:rowOff>106234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03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122761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1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21664</xdr:rowOff>
    </xdr:from>
    <xdr:to>
      <xdr:col>67</xdr:col>
      <xdr:colOff>101600</xdr:colOff>
      <xdr:row>76</xdr:row>
      <xdr:rowOff>123264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0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139791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2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128544</xdr:rowOff>
    </xdr:from>
    <xdr:to>
      <xdr:col>85</xdr:col>
      <xdr:colOff>127000</xdr:colOff>
      <xdr:row>98</xdr:row>
      <xdr:rowOff>153541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30644"/>
          <a:ext cx="838200" cy="2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128544</xdr:rowOff>
    </xdr:from>
    <xdr:to>
      <xdr:col>81</xdr:col>
      <xdr:colOff>50800</xdr:colOff>
      <xdr:row>98</xdr:row>
      <xdr:rowOff>162854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930644"/>
          <a:ext cx="889000" cy="3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86421</xdr:rowOff>
    </xdr:from>
    <xdr:to>
      <xdr:col>76</xdr:col>
      <xdr:colOff>114300</xdr:colOff>
      <xdr:row>98</xdr:row>
      <xdr:rowOff>162854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88521"/>
          <a:ext cx="889000" cy="7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86421</xdr:rowOff>
    </xdr:from>
    <xdr:to>
      <xdr:col>71</xdr:col>
      <xdr:colOff>177800</xdr:colOff>
      <xdr:row>99</xdr:row>
      <xdr:rowOff>31838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88521"/>
          <a:ext cx="889000" cy="11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102741</xdr:rowOff>
    </xdr:from>
    <xdr:to>
      <xdr:col>85</xdr:col>
      <xdr:colOff>177800</xdr:colOff>
      <xdr:row>99</xdr:row>
      <xdr:rowOff>32891</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0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17668</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1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77744</xdr:rowOff>
    </xdr:from>
    <xdr:to>
      <xdr:col>81</xdr:col>
      <xdr:colOff>101600</xdr:colOff>
      <xdr:row>99</xdr:row>
      <xdr:rowOff>7894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7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170471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7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112054</xdr:rowOff>
    </xdr:from>
    <xdr:to>
      <xdr:col>76</xdr:col>
      <xdr:colOff>165100</xdr:colOff>
      <xdr:row>99</xdr:row>
      <xdr:rowOff>42204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1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33331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700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35621</xdr:rowOff>
    </xdr:from>
    <xdr:to>
      <xdr:col>72</xdr:col>
      <xdr:colOff>38100</xdr:colOff>
      <xdr:row>98</xdr:row>
      <xdr:rowOff>137221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3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128348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3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152488</xdr:rowOff>
    </xdr:from>
    <xdr:to>
      <xdr:col>67</xdr:col>
      <xdr:colOff>101600</xdr:colOff>
      <xdr:row>99</xdr:row>
      <xdr:rowOff>82638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5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73765</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4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27115</xdr:rowOff>
    </xdr:from>
    <xdr:to>
      <xdr:col>116</xdr:col>
      <xdr:colOff>63500</xdr:colOff>
      <xdr:row>59</xdr:row>
      <xdr:rowOff>30620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42665"/>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30620</xdr:rowOff>
    </xdr:from>
    <xdr:to>
      <xdr:col>111</xdr:col>
      <xdr:colOff>177800</xdr:colOff>
      <xdr:row>59</xdr:row>
      <xdr:rowOff>37897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46170"/>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37897</xdr:rowOff>
    </xdr:from>
    <xdr:to>
      <xdr:col>107</xdr:col>
      <xdr:colOff>50800</xdr:colOff>
      <xdr:row>59</xdr:row>
      <xdr:rowOff>37973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5344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37973</xdr:rowOff>
    </xdr:from>
    <xdr:to>
      <xdr:col>102</xdr:col>
      <xdr:colOff>114300</xdr:colOff>
      <xdr:row>59</xdr:row>
      <xdr:rowOff>39459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153523"/>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147765</xdr:rowOff>
    </xdr:from>
    <xdr:to>
      <xdr:col>116</xdr:col>
      <xdr:colOff>114300</xdr:colOff>
      <xdr:row>59</xdr:row>
      <xdr:rowOff>77915</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9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62692</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06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151270</xdr:rowOff>
    </xdr:from>
    <xdr:to>
      <xdr:col>112</xdr:col>
      <xdr:colOff>38100</xdr:colOff>
      <xdr:row>59</xdr:row>
      <xdr:rowOff>81420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9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72547</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8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158547</xdr:rowOff>
    </xdr:from>
    <xdr:to>
      <xdr:col>107</xdr:col>
      <xdr:colOff>101600</xdr:colOff>
      <xdr:row>59</xdr:row>
      <xdr:rowOff>88697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79824</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95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158623</xdr:rowOff>
    </xdr:from>
    <xdr:to>
      <xdr:col>102</xdr:col>
      <xdr:colOff>165100</xdr:colOff>
      <xdr:row>59</xdr:row>
      <xdr:rowOff>88773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79900</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95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160109</xdr:rowOff>
    </xdr:from>
    <xdr:to>
      <xdr:col>98</xdr:col>
      <xdr:colOff>38100</xdr:colOff>
      <xdr:row>59</xdr:row>
      <xdr:rowOff>90259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81386</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96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65901</xdr:rowOff>
    </xdr:from>
    <xdr:to>
      <xdr:col>116</xdr:col>
      <xdr:colOff>63500</xdr:colOff>
      <xdr:row>73</xdr:row>
      <xdr:rowOff>70015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581751"/>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70015</xdr:rowOff>
    </xdr:from>
    <xdr:to>
      <xdr:col>111</xdr:col>
      <xdr:colOff>177800</xdr:colOff>
      <xdr:row>73</xdr:row>
      <xdr:rowOff>131890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585865"/>
          <a:ext cx="889000" cy="6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110534</xdr:rowOff>
    </xdr:from>
    <xdr:to>
      <xdr:col>107</xdr:col>
      <xdr:colOff>50800</xdr:colOff>
      <xdr:row>73</xdr:row>
      <xdr:rowOff>131890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9545300" y="12626384"/>
          <a:ext cx="889000" cy="2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110534</xdr:rowOff>
    </xdr:from>
    <xdr:to>
      <xdr:col>102</xdr:col>
      <xdr:colOff>114300</xdr:colOff>
      <xdr:row>74</xdr:row>
      <xdr:rowOff>1073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626384"/>
          <a:ext cx="889000" cy="6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15101</xdr:rowOff>
    </xdr:from>
    <xdr:to>
      <xdr:col>116</xdr:col>
      <xdr:colOff>114300</xdr:colOff>
      <xdr:row>73</xdr:row>
      <xdr:rowOff>116701</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53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164978</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50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19215</xdr:rowOff>
    </xdr:from>
    <xdr:to>
      <xdr:col>112</xdr:col>
      <xdr:colOff>38100</xdr:colOff>
      <xdr:row>73</xdr:row>
      <xdr:rowOff>120815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5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111942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2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81090</xdr:rowOff>
    </xdr:from>
    <xdr:to>
      <xdr:col>107</xdr:col>
      <xdr:colOff>101600</xdr:colOff>
      <xdr:row>74</xdr:row>
      <xdr:rowOff>11240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5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2367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8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59734</xdr:rowOff>
    </xdr:from>
    <xdr:to>
      <xdr:col>102</xdr:col>
      <xdr:colOff>165100</xdr:colOff>
      <xdr:row>73</xdr:row>
      <xdr:rowOff>161334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57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152461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6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121723</xdr:rowOff>
    </xdr:from>
    <xdr:to>
      <xdr:col>98</xdr:col>
      <xdr:colOff>38100</xdr:colOff>
      <xdr:row>74</xdr:row>
      <xdr:rowOff>51873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63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43000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73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人件費</a:t>
          </a:r>
          <a:r>
            <a:rPr kumimoji="1" lang="en-US"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a:t>
          </a:r>
          <a:r>
            <a:rPr kumimoji="1" lang="ja-JP" altLang="ja-JP" sz="1000" baseline="0">
              <a:solidFill>
                <a:schemeClr val="dk1"/>
              </a:solidFill>
              <a:effectLst/>
              <a:latin typeface="+mn-lt"/>
              <a:ea typeface="+mn-ea"/>
              <a:cs typeface="+mn-cs"/>
            </a:rPr>
            <a:t>　保育所等において直営で施設運営を行い、多くの会計年度任用職員を雇用している本町では、人件費の割合が高くなっている。今後も行財政改革への取り組みを通じて、人件費の削減に努める。</a:t>
          </a:r>
          <a:endParaRPr lang="ja-JP" altLang="ja-JP" sz="1000">
            <a:effectLst/>
          </a:endParaRPr>
        </a:p>
        <a:p>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普通建設事業費</a:t>
          </a:r>
          <a:r>
            <a:rPr kumimoji="1" lang="en-US"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町内施設の長寿命化改修事業が概ね完了したことにより、令和元年度以降減少傾向にある。今後は施設の安全点検等を実施し、適正管理に努める。</a:t>
          </a:r>
          <a:endParaRPr lang="ja-JP" altLang="ja-JP" sz="1000">
            <a:effectLst/>
          </a:endParaRPr>
        </a:p>
        <a:p>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扶助費</a:t>
          </a:r>
          <a:r>
            <a:rPr kumimoji="1" lang="en-US" altLang="ja-JP" sz="1000">
              <a:solidFill>
                <a:schemeClr val="dk1"/>
              </a:solidFill>
              <a:effectLst/>
              <a:latin typeface="+mn-lt"/>
              <a:ea typeface="+mn-ea"/>
              <a:cs typeface="+mn-cs"/>
            </a:rPr>
            <a:t>】</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障害サービスなどの対象者が増加</a:t>
          </a:r>
          <a:r>
            <a:rPr kumimoji="1" lang="ja-JP" altLang="en-US" sz="1000">
              <a:solidFill>
                <a:schemeClr val="dk1"/>
              </a:solidFill>
              <a:effectLst/>
              <a:latin typeface="+mn-lt"/>
              <a:ea typeface="+mn-ea"/>
              <a:cs typeface="+mn-cs"/>
            </a:rPr>
            <a:t>傾向にあり、年々増加している。また、令和６年度は定額減税に係る調整給付を行ったため大きく増額となった。</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鳥取県伯耆町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10,145
10,089
139.44
8,233,486
7,824,887
382,501
5,370,799
3,382,936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101981</xdr:rowOff>
    </xdr:from>
    <xdr:to>
      <xdr:col>24</xdr:col>
      <xdr:colOff>63500</xdr:colOff>
      <xdr:row>33</xdr:row>
      <xdr:rowOff>159512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59831"/>
          <a:ext cx="8382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121031</xdr:rowOff>
    </xdr:from>
    <xdr:to>
      <xdr:col>19</xdr:col>
      <xdr:colOff>177800</xdr:colOff>
      <xdr:row>33</xdr:row>
      <xdr:rowOff>159512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78881"/>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121031</xdr:rowOff>
    </xdr:from>
    <xdr:to>
      <xdr:col>15</xdr:col>
      <xdr:colOff>50800</xdr:colOff>
      <xdr:row>34</xdr:row>
      <xdr:rowOff>120269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78881"/>
          <a:ext cx="889000" cy="17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120269</xdr:rowOff>
    </xdr:from>
    <xdr:to>
      <xdr:col>10</xdr:col>
      <xdr:colOff>114300</xdr:colOff>
      <xdr:row>35</xdr:row>
      <xdr:rowOff>2540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49569"/>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51181</xdr:rowOff>
    </xdr:from>
    <xdr:to>
      <xdr:col>24</xdr:col>
      <xdr:colOff>114300</xdr:colOff>
      <xdr:row>33</xdr:row>
      <xdr:rowOff>152781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0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74058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6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108712</xdr:rowOff>
    </xdr:from>
    <xdr:to>
      <xdr:col>20</xdr:col>
      <xdr:colOff>38100</xdr:colOff>
      <xdr:row>34</xdr:row>
      <xdr:rowOff>38862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6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55389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4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70231</xdr:rowOff>
    </xdr:from>
    <xdr:to>
      <xdr:col>15</xdr:col>
      <xdr:colOff>101600</xdr:colOff>
      <xdr:row>34</xdr:row>
      <xdr:rowOff>381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2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16908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0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69469</xdr:rowOff>
    </xdr:from>
    <xdr:to>
      <xdr:col>10</xdr:col>
      <xdr:colOff>165100</xdr:colOff>
      <xdr:row>34</xdr:row>
      <xdr:rowOff>171069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9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16146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7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123190</xdr:rowOff>
    </xdr:from>
    <xdr:to>
      <xdr:col>6</xdr:col>
      <xdr:colOff>38100</xdr:colOff>
      <xdr:row>35</xdr:row>
      <xdr:rowOff>53340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69867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2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142390</xdr:rowOff>
    </xdr:from>
    <xdr:to>
      <xdr:col>24</xdr:col>
      <xdr:colOff>63500</xdr:colOff>
      <xdr:row>57</xdr:row>
      <xdr:rowOff>143477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15040"/>
          <a:ext cx="838200" cy="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143477</xdr:rowOff>
    </xdr:from>
    <xdr:to>
      <xdr:col>19</xdr:col>
      <xdr:colOff>177800</xdr:colOff>
      <xdr:row>57</xdr:row>
      <xdr:rowOff>154773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16127"/>
          <a:ext cx="889000" cy="1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118619</xdr:rowOff>
    </xdr:from>
    <xdr:to>
      <xdr:col>15</xdr:col>
      <xdr:colOff>50800</xdr:colOff>
      <xdr:row>57</xdr:row>
      <xdr:rowOff>154773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1269"/>
          <a:ext cx="889000" cy="3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759</xdr:rowOff>
    </xdr:from>
    <xdr:to>
      <xdr:col>10</xdr:col>
      <xdr:colOff>114300</xdr:colOff>
      <xdr:row>57</xdr:row>
      <xdr:rowOff>118619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73409"/>
          <a:ext cx="889000" cy="11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91590</xdr:rowOff>
    </xdr:from>
    <xdr:to>
      <xdr:col>24</xdr:col>
      <xdr:colOff>114300</xdr:colOff>
      <xdr:row>58</xdr:row>
      <xdr:rowOff>21740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70017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92677</xdr:rowOff>
    </xdr:from>
    <xdr:to>
      <xdr:col>20</xdr:col>
      <xdr:colOff>38100</xdr:colOff>
      <xdr:row>58</xdr:row>
      <xdr:rowOff>22827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13954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5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103973</xdr:rowOff>
    </xdr:from>
    <xdr:to>
      <xdr:col>15</xdr:col>
      <xdr:colOff>101600</xdr:colOff>
      <xdr:row>58</xdr:row>
      <xdr:rowOff>34123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25250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69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67819</xdr:rowOff>
    </xdr:from>
    <xdr:to>
      <xdr:col>10</xdr:col>
      <xdr:colOff>165100</xdr:colOff>
      <xdr:row>57</xdr:row>
      <xdr:rowOff>169419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160546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3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121409</xdr:rowOff>
    </xdr:from>
    <xdr:to>
      <xdr:col>6</xdr:col>
      <xdr:colOff>38100</xdr:colOff>
      <xdr:row>57</xdr:row>
      <xdr:rowOff>51559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2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42686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1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125024</xdr:rowOff>
    </xdr:from>
    <xdr:to>
      <xdr:col>24</xdr:col>
      <xdr:colOff>63500</xdr:colOff>
      <xdr:row>75</xdr:row>
      <xdr:rowOff>143883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12324"/>
          <a:ext cx="838200" cy="19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59165</xdr:rowOff>
    </xdr:from>
    <xdr:to>
      <xdr:col>19</xdr:col>
      <xdr:colOff>177800</xdr:colOff>
      <xdr:row>75</xdr:row>
      <xdr:rowOff>143883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17915"/>
          <a:ext cx="889000" cy="8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59165</xdr:rowOff>
    </xdr:from>
    <xdr:to>
      <xdr:col>15</xdr:col>
      <xdr:colOff>50800</xdr:colOff>
      <xdr:row>76</xdr:row>
      <xdr:rowOff>52040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17915"/>
          <a:ext cx="889000" cy="16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52040</xdr:rowOff>
    </xdr:from>
    <xdr:to>
      <xdr:col>10</xdr:col>
      <xdr:colOff>114300</xdr:colOff>
      <xdr:row>76</xdr:row>
      <xdr:rowOff>53922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82240"/>
          <a:ext cx="889000" cy="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74224</xdr:rowOff>
    </xdr:from>
    <xdr:to>
      <xdr:col>24</xdr:col>
      <xdr:colOff>114300</xdr:colOff>
      <xdr:row>75</xdr:row>
      <xdr:rowOff>4374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6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97101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12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93083</xdr:rowOff>
    </xdr:from>
    <xdr:to>
      <xdr:col>20</xdr:col>
      <xdr:colOff>38100</xdr:colOff>
      <xdr:row>76</xdr:row>
      <xdr:rowOff>23233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5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39760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27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8365</xdr:rowOff>
    </xdr:from>
    <xdr:to>
      <xdr:col>15</xdr:col>
      <xdr:colOff>101600</xdr:colOff>
      <xdr:row>75</xdr:row>
      <xdr:rowOff>109965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6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126492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4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1240</xdr:rowOff>
    </xdr:from>
    <xdr:to>
      <xdr:col>10</xdr:col>
      <xdr:colOff>165100</xdr:colOff>
      <xdr:row>76</xdr:row>
      <xdr:rowOff>102840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3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119366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0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3122</xdr:rowOff>
    </xdr:from>
    <xdr:to>
      <xdr:col>6</xdr:col>
      <xdr:colOff>38100</xdr:colOff>
      <xdr:row>76</xdr:row>
      <xdr:rowOff>104722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121249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0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7144</xdr:rowOff>
    </xdr:from>
    <xdr:to>
      <xdr:col>24</xdr:col>
      <xdr:colOff>63500</xdr:colOff>
      <xdr:row>97</xdr:row>
      <xdr:rowOff>39472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637794"/>
          <a:ext cx="838200" cy="3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159803</xdr:rowOff>
    </xdr:from>
    <xdr:to>
      <xdr:col>19</xdr:col>
      <xdr:colOff>177800</xdr:colOff>
      <xdr:row>97</xdr:row>
      <xdr:rowOff>7144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619003"/>
          <a:ext cx="8890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144551</xdr:rowOff>
    </xdr:from>
    <xdr:to>
      <xdr:col>15</xdr:col>
      <xdr:colOff>50800</xdr:colOff>
      <xdr:row>96</xdr:row>
      <xdr:rowOff>159803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603751"/>
          <a:ext cx="889000" cy="1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144551</xdr:rowOff>
    </xdr:from>
    <xdr:to>
      <xdr:col>10</xdr:col>
      <xdr:colOff>114300</xdr:colOff>
      <xdr:row>97</xdr:row>
      <xdr:rowOff>20261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03751"/>
          <a:ext cx="889000" cy="4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160122</xdr:rowOff>
    </xdr:from>
    <xdr:to>
      <xdr:col>24</xdr:col>
      <xdr:colOff>114300</xdr:colOff>
      <xdr:row>97</xdr:row>
      <xdr:rowOff>90272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1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138549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127794</xdr:rowOff>
    </xdr:from>
    <xdr:to>
      <xdr:col>20</xdr:col>
      <xdr:colOff>38100</xdr:colOff>
      <xdr:row>97</xdr:row>
      <xdr:rowOff>57944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49071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7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109003</xdr:rowOff>
    </xdr:from>
    <xdr:to>
      <xdr:col>15</xdr:col>
      <xdr:colOff>101600</xdr:colOff>
      <xdr:row>97</xdr:row>
      <xdr:rowOff>39153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6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55680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34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93751</xdr:rowOff>
    </xdr:from>
    <xdr:to>
      <xdr:col>10</xdr:col>
      <xdr:colOff>165100</xdr:colOff>
      <xdr:row>97</xdr:row>
      <xdr:rowOff>23901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5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40428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3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140911</xdr:rowOff>
    </xdr:from>
    <xdr:to>
      <xdr:col>6</xdr:col>
      <xdr:colOff>38100</xdr:colOff>
      <xdr:row>97</xdr:row>
      <xdr:rowOff>71061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0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87588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7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25298</xdr:rowOff>
    </xdr:from>
    <xdr:to>
      <xdr:col>55</xdr:col>
      <xdr:colOff>0</xdr:colOff>
      <xdr:row>54</xdr:row>
      <xdr:rowOff>89573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283598"/>
          <a:ext cx="838200" cy="6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89573</xdr:rowOff>
    </xdr:from>
    <xdr:to>
      <xdr:col>50</xdr:col>
      <xdr:colOff>114300</xdr:colOff>
      <xdr:row>54</xdr:row>
      <xdr:rowOff>133338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347873"/>
          <a:ext cx="889000" cy="4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123051</xdr:rowOff>
    </xdr:from>
    <xdr:to>
      <xdr:col>45</xdr:col>
      <xdr:colOff>177800</xdr:colOff>
      <xdr:row>54</xdr:row>
      <xdr:rowOff>133338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38135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104483</xdr:rowOff>
    </xdr:from>
    <xdr:to>
      <xdr:col>41</xdr:col>
      <xdr:colOff>50800</xdr:colOff>
      <xdr:row>54</xdr:row>
      <xdr:rowOff>123051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362783"/>
          <a:ext cx="889000" cy="1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145948</xdr:rowOff>
    </xdr:from>
    <xdr:to>
      <xdr:col>55</xdr:col>
      <xdr:colOff>50800</xdr:colOff>
      <xdr:row>54</xdr:row>
      <xdr:rowOff>76098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23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168825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08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38773</xdr:rowOff>
    </xdr:from>
    <xdr:to>
      <xdr:col>50</xdr:col>
      <xdr:colOff>165100</xdr:colOff>
      <xdr:row>54</xdr:row>
      <xdr:rowOff>140373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29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156900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07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82538</xdr:rowOff>
    </xdr:from>
    <xdr:to>
      <xdr:col>46</xdr:col>
      <xdr:colOff>38100</xdr:colOff>
      <xdr:row>55</xdr:row>
      <xdr:rowOff>12688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4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29215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11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72251</xdr:rowOff>
    </xdr:from>
    <xdr:to>
      <xdr:col>41</xdr:col>
      <xdr:colOff>101600</xdr:colOff>
      <xdr:row>55</xdr:row>
      <xdr:rowOff>2401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33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18928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10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53683</xdr:rowOff>
    </xdr:from>
    <xdr:to>
      <xdr:col>36</xdr:col>
      <xdr:colOff>165100</xdr:colOff>
      <xdr:row>54</xdr:row>
      <xdr:rowOff>155283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31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360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08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161001</xdr:rowOff>
    </xdr:from>
    <xdr:to>
      <xdr:col>55</xdr:col>
      <xdr:colOff>0</xdr:colOff>
      <xdr:row>79</xdr:row>
      <xdr:rowOff>2479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534101"/>
          <a:ext cx="838200" cy="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155527</xdr:rowOff>
    </xdr:from>
    <xdr:to>
      <xdr:col>50</xdr:col>
      <xdr:colOff>114300</xdr:colOff>
      <xdr:row>78</xdr:row>
      <xdr:rowOff>161001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528627"/>
          <a:ext cx="889000" cy="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155527</xdr:rowOff>
    </xdr:from>
    <xdr:to>
      <xdr:col>45</xdr:col>
      <xdr:colOff>177800</xdr:colOff>
      <xdr:row>79</xdr:row>
      <xdr:rowOff>14134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528627"/>
          <a:ext cx="889000" cy="3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148741</xdr:rowOff>
    </xdr:from>
    <xdr:to>
      <xdr:col>41</xdr:col>
      <xdr:colOff>50800</xdr:colOff>
      <xdr:row>79</xdr:row>
      <xdr:rowOff>14134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521841"/>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123129</xdr:rowOff>
    </xdr:from>
    <xdr:to>
      <xdr:col>55</xdr:col>
      <xdr:colOff>50800</xdr:colOff>
      <xdr:row>79</xdr:row>
      <xdr:rowOff>53279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9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71895</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110201</xdr:rowOff>
    </xdr:from>
    <xdr:to>
      <xdr:col>50</xdr:col>
      <xdr:colOff>165100</xdr:colOff>
      <xdr:row>79</xdr:row>
      <xdr:rowOff>40351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31478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7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104727</xdr:rowOff>
    </xdr:from>
    <xdr:to>
      <xdr:col>46</xdr:col>
      <xdr:colOff>38100</xdr:colOff>
      <xdr:row>79</xdr:row>
      <xdr:rowOff>34877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7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26004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7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134784</xdr:rowOff>
    </xdr:from>
    <xdr:to>
      <xdr:col>41</xdr:col>
      <xdr:colOff>101600</xdr:colOff>
      <xdr:row>79</xdr:row>
      <xdr:rowOff>64934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50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56061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60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97941</xdr:rowOff>
    </xdr:from>
    <xdr:to>
      <xdr:col>36</xdr:col>
      <xdr:colOff>165100</xdr:colOff>
      <xdr:row>79</xdr:row>
      <xdr:rowOff>28091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7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19218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6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99679</xdr:rowOff>
    </xdr:from>
    <xdr:to>
      <xdr:col>55</xdr:col>
      <xdr:colOff>0</xdr:colOff>
      <xdr:row>98</xdr:row>
      <xdr:rowOff>112672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01779"/>
          <a:ext cx="838200" cy="1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109012</xdr:rowOff>
    </xdr:from>
    <xdr:to>
      <xdr:col>50</xdr:col>
      <xdr:colOff>114300</xdr:colOff>
      <xdr:row>98</xdr:row>
      <xdr:rowOff>112672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911112"/>
          <a:ext cx="889000" cy="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109012</xdr:rowOff>
    </xdr:from>
    <xdr:to>
      <xdr:col>45</xdr:col>
      <xdr:colOff>177800</xdr:colOff>
      <xdr:row>98</xdr:row>
      <xdr:rowOff>132176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911112"/>
          <a:ext cx="8890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122323</xdr:rowOff>
    </xdr:from>
    <xdr:to>
      <xdr:col>41</xdr:col>
      <xdr:colOff>50800</xdr:colOff>
      <xdr:row>98</xdr:row>
      <xdr:rowOff>132176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924423"/>
          <a:ext cx="8890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48879</xdr:rowOff>
    </xdr:from>
    <xdr:to>
      <xdr:col>55</xdr:col>
      <xdr:colOff>50800</xdr:colOff>
      <xdr:row>98</xdr:row>
      <xdr:rowOff>150479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5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135256</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6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61872</xdr:rowOff>
    </xdr:from>
    <xdr:to>
      <xdr:col>50</xdr:col>
      <xdr:colOff>165100</xdr:colOff>
      <xdr:row>98</xdr:row>
      <xdr:rowOff>163472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6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154599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5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58212</xdr:rowOff>
    </xdr:from>
    <xdr:to>
      <xdr:col>46</xdr:col>
      <xdr:colOff>38100</xdr:colOff>
      <xdr:row>98</xdr:row>
      <xdr:rowOff>159812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6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150939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5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81376</xdr:rowOff>
    </xdr:from>
    <xdr:to>
      <xdr:col>41</xdr:col>
      <xdr:colOff>101600</xdr:colOff>
      <xdr:row>99</xdr:row>
      <xdr:rowOff>11526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8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2653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7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71523</xdr:rowOff>
    </xdr:from>
    <xdr:to>
      <xdr:col>36</xdr:col>
      <xdr:colOff>165100</xdr:colOff>
      <xdr:row>99</xdr:row>
      <xdr:rowOff>1673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164250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46284</xdr:rowOff>
    </xdr:from>
    <xdr:to>
      <xdr:col>85</xdr:col>
      <xdr:colOff>127000</xdr:colOff>
      <xdr:row>37</xdr:row>
      <xdr:rowOff>85848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89934"/>
          <a:ext cx="838200" cy="3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73161</xdr:rowOff>
    </xdr:from>
    <xdr:to>
      <xdr:col>81</xdr:col>
      <xdr:colOff>50800</xdr:colOff>
      <xdr:row>37</xdr:row>
      <xdr:rowOff>85848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16811"/>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874</xdr:rowOff>
    </xdr:from>
    <xdr:to>
      <xdr:col>76</xdr:col>
      <xdr:colOff>114300</xdr:colOff>
      <xdr:row>37</xdr:row>
      <xdr:rowOff>73161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44524"/>
          <a:ext cx="889000" cy="7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874</xdr:rowOff>
    </xdr:from>
    <xdr:to>
      <xdr:col>71</xdr:col>
      <xdr:colOff>177800</xdr:colOff>
      <xdr:row>37</xdr:row>
      <xdr:rowOff>126392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344524"/>
          <a:ext cx="889000" cy="12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166934</xdr:rowOff>
    </xdr:from>
    <xdr:to>
      <xdr:col>85</xdr:col>
      <xdr:colOff>177800</xdr:colOff>
      <xdr:row>37</xdr:row>
      <xdr:rowOff>97084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3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145361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1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35048</xdr:rowOff>
    </xdr:from>
    <xdr:to>
      <xdr:col>81</xdr:col>
      <xdr:colOff>101600</xdr:colOff>
      <xdr:row>37</xdr:row>
      <xdr:rowOff>136648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7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127775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7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22361</xdr:rowOff>
    </xdr:from>
    <xdr:to>
      <xdr:col>76</xdr:col>
      <xdr:colOff>165100</xdr:colOff>
      <xdr:row>37</xdr:row>
      <xdr:rowOff>123961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6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115088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45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121524</xdr:rowOff>
    </xdr:from>
    <xdr:to>
      <xdr:col>72</xdr:col>
      <xdr:colOff>38100</xdr:colOff>
      <xdr:row>37</xdr:row>
      <xdr:rowOff>51674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9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42801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38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75592</xdr:rowOff>
    </xdr:from>
    <xdr:to>
      <xdr:col>67</xdr:col>
      <xdr:colOff>101600</xdr:colOff>
      <xdr:row>38</xdr:row>
      <xdr:rowOff>5742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1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168319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1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165171</xdr:rowOff>
    </xdr:from>
    <xdr:to>
      <xdr:col>85</xdr:col>
      <xdr:colOff>127000</xdr:colOff>
      <xdr:row>57</xdr:row>
      <xdr:rowOff>22762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66371"/>
          <a:ext cx="838200" cy="2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22762</xdr:rowOff>
    </xdr:from>
    <xdr:to>
      <xdr:col>81</xdr:col>
      <xdr:colOff>50800</xdr:colOff>
      <xdr:row>57</xdr:row>
      <xdr:rowOff>26607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95412"/>
          <a:ext cx="889000" cy="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16654</xdr:rowOff>
    </xdr:from>
    <xdr:to>
      <xdr:col>76</xdr:col>
      <xdr:colOff>114300</xdr:colOff>
      <xdr:row>57</xdr:row>
      <xdr:rowOff>26607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89304"/>
          <a:ext cx="889000" cy="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162285</xdr:rowOff>
    </xdr:from>
    <xdr:to>
      <xdr:col>71</xdr:col>
      <xdr:colOff>177800</xdr:colOff>
      <xdr:row>57</xdr:row>
      <xdr:rowOff>16654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63485"/>
          <a:ext cx="889000" cy="2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114371</xdr:rowOff>
    </xdr:from>
    <xdr:to>
      <xdr:col>85</xdr:col>
      <xdr:colOff>177800</xdr:colOff>
      <xdr:row>57</xdr:row>
      <xdr:rowOff>44521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92798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9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143412</xdr:rowOff>
    </xdr:from>
    <xdr:to>
      <xdr:col>81</xdr:col>
      <xdr:colOff>101600</xdr:colOff>
      <xdr:row>57</xdr:row>
      <xdr:rowOff>73562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4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64689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147257</xdr:rowOff>
    </xdr:from>
    <xdr:to>
      <xdr:col>76</xdr:col>
      <xdr:colOff>165100</xdr:colOff>
      <xdr:row>57</xdr:row>
      <xdr:rowOff>77407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4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68534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4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137304</xdr:rowOff>
    </xdr:from>
    <xdr:to>
      <xdr:col>72</xdr:col>
      <xdr:colOff>38100</xdr:colOff>
      <xdr:row>57</xdr:row>
      <xdr:rowOff>67454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58581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3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111485</xdr:rowOff>
    </xdr:from>
    <xdr:to>
      <xdr:col>67</xdr:col>
      <xdr:colOff>101600</xdr:colOff>
      <xdr:row>57</xdr:row>
      <xdr:rowOff>41635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1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32762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96220</xdr:rowOff>
    </xdr:from>
    <xdr:to>
      <xdr:col>85</xdr:col>
      <xdr:colOff>127000</xdr:colOff>
      <xdr:row>78</xdr:row>
      <xdr:rowOff>113708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469320"/>
          <a:ext cx="8382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96220</xdr:rowOff>
    </xdr:from>
    <xdr:to>
      <xdr:col>81</xdr:col>
      <xdr:colOff>50800</xdr:colOff>
      <xdr:row>78</xdr:row>
      <xdr:rowOff>113320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69320"/>
          <a:ext cx="889000" cy="1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106987</xdr:rowOff>
    </xdr:from>
    <xdr:to>
      <xdr:col>76</xdr:col>
      <xdr:colOff>114300</xdr:colOff>
      <xdr:row>78</xdr:row>
      <xdr:rowOff>113320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80087"/>
          <a:ext cx="889000" cy="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88813</xdr:rowOff>
    </xdr:from>
    <xdr:to>
      <xdr:col>71</xdr:col>
      <xdr:colOff>177800</xdr:colOff>
      <xdr:row>78</xdr:row>
      <xdr:rowOff>106987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61913"/>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62908</xdr:rowOff>
    </xdr:from>
    <xdr:to>
      <xdr:col>85</xdr:col>
      <xdr:colOff>177800</xdr:colOff>
      <xdr:row>78</xdr:row>
      <xdr:rowOff>164508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3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45420</xdr:rowOff>
    </xdr:from>
    <xdr:to>
      <xdr:col>81</xdr:col>
      <xdr:colOff>101600</xdr:colOff>
      <xdr:row>78</xdr:row>
      <xdr:rowOff>147020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1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138147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51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62520</xdr:rowOff>
    </xdr:from>
    <xdr:to>
      <xdr:col>76</xdr:col>
      <xdr:colOff>165100</xdr:colOff>
      <xdr:row>78</xdr:row>
      <xdr:rowOff>164120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3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155247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52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56187</xdr:rowOff>
    </xdr:from>
    <xdr:to>
      <xdr:col>72</xdr:col>
      <xdr:colOff>38100</xdr:colOff>
      <xdr:row>78</xdr:row>
      <xdr:rowOff>157787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2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148914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2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38013</xdr:rowOff>
    </xdr:from>
    <xdr:to>
      <xdr:col>67</xdr:col>
      <xdr:colOff>101600</xdr:colOff>
      <xdr:row>78</xdr:row>
      <xdr:rowOff>139613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130740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35705</xdr:rowOff>
    </xdr:from>
    <xdr:to>
      <xdr:col>85</xdr:col>
      <xdr:colOff>127000</xdr:colOff>
      <xdr:row>96</xdr:row>
      <xdr:rowOff>47323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494905"/>
          <a:ext cx="838200" cy="1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1786</xdr:rowOff>
    </xdr:from>
    <xdr:to>
      <xdr:col>81</xdr:col>
      <xdr:colOff>50800</xdr:colOff>
      <xdr:row>96</xdr:row>
      <xdr:rowOff>35705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460986"/>
          <a:ext cx="889000" cy="3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1786</xdr:rowOff>
    </xdr:from>
    <xdr:to>
      <xdr:col>76</xdr:col>
      <xdr:colOff>114300</xdr:colOff>
      <xdr:row>96</xdr:row>
      <xdr:rowOff>55425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460986"/>
          <a:ext cx="889000" cy="5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55425</xdr:rowOff>
    </xdr:from>
    <xdr:to>
      <xdr:col>71</xdr:col>
      <xdr:colOff>177800</xdr:colOff>
      <xdr:row>96</xdr:row>
      <xdr:rowOff>72464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14625"/>
          <a:ext cx="889000" cy="1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167973</xdr:rowOff>
    </xdr:from>
    <xdr:to>
      <xdr:col>85</xdr:col>
      <xdr:colOff>177800</xdr:colOff>
      <xdr:row>96</xdr:row>
      <xdr:rowOff>98123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19400</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3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156355</xdr:rowOff>
    </xdr:from>
    <xdr:to>
      <xdr:col>81</xdr:col>
      <xdr:colOff>101600</xdr:colOff>
      <xdr:row>96</xdr:row>
      <xdr:rowOff>86505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4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103032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1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122436</xdr:rowOff>
    </xdr:from>
    <xdr:to>
      <xdr:col>76</xdr:col>
      <xdr:colOff>165100</xdr:colOff>
      <xdr:row>96</xdr:row>
      <xdr:rowOff>52586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69113</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6185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4625</xdr:rowOff>
    </xdr:from>
    <xdr:to>
      <xdr:col>72</xdr:col>
      <xdr:colOff>38100</xdr:colOff>
      <xdr:row>96</xdr:row>
      <xdr:rowOff>106225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46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122752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3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21664</xdr:rowOff>
    </xdr:from>
    <xdr:to>
      <xdr:col>67</xdr:col>
      <xdr:colOff>101600</xdr:colOff>
      <xdr:row>96</xdr:row>
      <xdr:rowOff>123264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8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139791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5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民生費</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令和６年度は定額減税に係る調整給付を行ったため大きく増額となった。障害福祉サービス利用者の増加等により今後も高い水準で推移する見込み。</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低利率で借入することを目的に償還期間の短縮を行ったため、類似団体を上回っている状況である。単年度当たりの償還額は上昇するが、将来負担率はその分大きく減少しており、健全な状況を維持できていると考え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鳥取県伯耆町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財政調整基金残高は、標準財政規模の</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割を目安に管理をしており、適切な財源の確保と歳出の精査により取崩を回避している。令和</a:t>
          </a:r>
          <a:r>
            <a:rPr kumimoji="1" lang="en-US" altLang="ja-JP" sz="1200">
              <a:solidFill>
                <a:schemeClr val="dk1"/>
              </a:solidFill>
              <a:effectLst/>
              <a:latin typeface="+mn-lt"/>
              <a:ea typeface="+mn-ea"/>
              <a:cs typeface="+mn-cs"/>
            </a:rPr>
            <a:t>6</a:t>
          </a:r>
          <a:r>
            <a:rPr kumimoji="1" lang="ja-JP" altLang="ja-JP" sz="1200">
              <a:solidFill>
                <a:schemeClr val="dk1"/>
              </a:solidFill>
              <a:effectLst/>
              <a:latin typeface="+mn-lt"/>
              <a:ea typeface="+mn-ea"/>
              <a:cs typeface="+mn-cs"/>
            </a:rPr>
            <a:t>年度は基金の運用から生じた収益のみ積み立てを行い、年度末残高は</a:t>
          </a:r>
          <a:r>
            <a:rPr kumimoji="1" lang="en-US" altLang="ja-JP" sz="1200">
              <a:solidFill>
                <a:schemeClr val="dk1"/>
              </a:solidFill>
              <a:effectLst/>
              <a:latin typeface="+mn-lt"/>
              <a:ea typeface="+mn-ea"/>
              <a:cs typeface="+mn-cs"/>
            </a:rPr>
            <a:t>999</a:t>
          </a:r>
          <a:r>
            <a:rPr kumimoji="1" lang="ja-JP" altLang="ja-JP" sz="1200">
              <a:solidFill>
                <a:schemeClr val="dk1"/>
              </a:solidFill>
              <a:effectLst/>
              <a:latin typeface="+mn-lt"/>
              <a:ea typeface="+mn-ea"/>
              <a:cs typeface="+mn-cs"/>
            </a:rPr>
            <a:t>百万円（前年度比</a:t>
          </a:r>
          <a:r>
            <a:rPr kumimoji="1" lang="en-US" altLang="ja-JP" sz="1200">
              <a:solidFill>
                <a:schemeClr val="dk1"/>
              </a:solidFill>
              <a:effectLst/>
              <a:latin typeface="+mn-lt"/>
              <a:ea typeface="+mn-ea"/>
              <a:cs typeface="+mn-cs"/>
            </a:rPr>
            <a:t>420</a:t>
          </a:r>
          <a:r>
            <a:rPr kumimoji="1" lang="ja-JP" altLang="ja-JP" sz="1200">
              <a:solidFill>
                <a:schemeClr val="dk1"/>
              </a:solidFill>
              <a:effectLst/>
              <a:latin typeface="+mn-lt"/>
              <a:ea typeface="+mn-ea"/>
              <a:cs typeface="+mn-cs"/>
            </a:rPr>
            <a:t>千円増加）となった。</a:t>
          </a:r>
          <a:endParaRPr lang="ja-JP" altLang="ja-JP" sz="1200">
            <a:effectLst/>
          </a:endParaRPr>
        </a:p>
        <a:p>
          <a:r>
            <a:rPr kumimoji="1" lang="en-US"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今後も、事務事業見直しなどを実施し、健全な行財政運営に努めていく。</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鳥取県伯耆町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連結実質赤字比率は、公営企業会計を含む全会計を対象とした実質赤字額（または資金不足額）の、標準財政規模に対する比率であり、これが生じた場合には問題のある赤字会計が存在することとなり、赤字の早期解消を図る必要がある。</a:t>
          </a:r>
          <a:endParaRPr lang="ja-JP" altLang="ja-JP" sz="1400">
            <a:effectLst/>
          </a:endParaRPr>
        </a:p>
        <a:p>
          <a:r>
            <a:rPr kumimoji="1" lang="ja-JP" altLang="ja-JP" sz="1400">
              <a:solidFill>
                <a:schemeClr val="dk1"/>
              </a:solidFill>
              <a:effectLst/>
              <a:latin typeface="+mn-lt"/>
              <a:ea typeface="+mn-ea"/>
              <a:cs typeface="+mn-cs"/>
            </a:rPr>
            <a:t>　赤字が生じている住宅新築資金等特別会計は、平成</a:t>
          </a:r>
          <a:r>
            <a:rPr kumimoji="1" lang="en-US" altLang="ja-JP" sz="1400">
              <a:solidFill>
                <a:schemeClr val="dk1"/>
              </a:solidFill>
              <a:effectLst/>
              <a:latin typeface="+mn-lt"/>
              <a:ea typeface="+mn-ea"/>
              <a:cs typeface="+mn-cs"/>
            </a:rPr>
            <a:t>21</a:t>
          </a:r>
          <a:r>
            <a:rPr kumimoji="1" lang="ja-JP" altLang="ja-JP" sz="1400">
              <a:solidFill>
                <a:schemeClr val="dk1"/>
              </a:solidFill>
              <a:effectLst/>
              <a:latin typeface="+mn-lt"/>
              <a:ea typeface="+mn-ea"/>
              <a:cs typeface="+mn-cs"/>
            </a:rPr>
            <a:t>年度で起債償還が終わり、債権回収が残された事務となっている。令和</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年度決算では実質収支が▲</a:t>
          </a:r>
          <a:r>
            <a:rPr kumimoji="1" lang="en-US" altLang="ja-JP" sz="1400">
              <a:solidFill>
                <a:schemeClr val="dk1"/>
              </a:solidFill>
              <a:effectLst/>
              <a:latin typeface="+mn-lt"/>
              <a:ea typeface="+mn-ea"/>
              <a:cs typeface="+mn-cs"/>
            </a:rPr>
            <a:t>23</a:t>
          </a:r>
          <a:r>
            <a:rPr kumimoji="1" lang="ja-JP" altLang="ja-JP" sz="1400">
              <a:solidFill>
                <a:schemeClr val="dk1"/>
              </a:solidFill>
              <a:effectLst/>
              <a:latin typeface="+mn-lt"/>
              <a:ea typeface="+mn-ea"/>
              <a:cs typeface="+mn-cs"/>
            </a:rPr>
            <a:t>百万円であり、標準財政規模比では▲</a:t>
          </a:r>
          <a:r>
            <a:rPr kumimoji="1" lang="en-US" altLang="ja-JP" sz="1400">
              <a:solidFill>
                <a:schemeClr val="dk1"/>
              </a:solidFill>
              <a:effectLst/>
              <a:latin typeface="+mn-lt"/>
              <a:ea typeface="+mn-ea"/>
              <a:cs typeface="+mn-cs"/>
            </a:rPr>
            <a:t>0.41</a:t>
          </a:r>
          <a:r>
            <a:rPr kumimoji="1" lang="ja-JP" altLang="ja-JP" sz="1400">
              <a:solidFill>
                <a:schemeClr val="dk1"/>
              </a:solidFill>
              <a:effectLst/>
              <a:latin typeface="+mn-lt"/>
              <a:ea typeface="+mn-ea"/>
              <a:cs typeface="+mn-cs"/>
            </a:rPr>
            <a:t>％となっているが、本会計は普通会計に属しているため、普通会計全体での実質収支額では赤字が生じていない。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8233486</v>
      </c>
      <c r="BO4" s="436"/>
      <c r="BP4" s="436"/>
      <c r="BQ4" s="436"/>
      <c r="BR4" s="436"/>
      <c r="BS4" s="436"/>
      <c r="BT4" s="436"/>
      <c r="BU4" s="437"/>
      <c r="BV4" s="435">
        <v>8080180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7.1</v>
      </c>
      <c r="CU4" s="576"/>
      <c r="CV4" s="576"/>
      <c r="CW4" s="576"/>
      <c r="CX4" s="576"/>
      <c r="CY4" s="576"/>
      <c r="CZ4" s="576"/>
      <c r="DA4" s="577"/>
      <c r="DB4" s="575">
        <v>8</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7824887</v>
      </c>
      <c r="BO5" s="407"/>
      <c r="BP5" s="407"/>
      <c r="BQ5" s="407"/>
      <c r="BR5" s="407"/>
      <c r="BS5" s="407"/>
      <c r="BT5" s="407"/>
      <c r="BU5" s="408"/>
      <c r="BV5" s="406">
        <v>7634323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89.7</v>
      </c>
      <c r="CU5" s="404"/>
      <c r="CV5" s="404"/>
      <c r="CW5" s="404"/>
      <c r="CX5" s="404"/>
      <c r="CY5" s="404"/>
      <c r="CZ5" s="404"/>
      <c r="DA5" s="405"/>
      <c r="DB5" s="403">
        <v>87.4</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408599</v>
      </c>
      <c r="BO6" s="407"/>
      <c r="BP6" s="407"/>
      <c r="BQ6" s="407"/>
      <c r="BR6" s="407"/>
      <c r="BS6" s="407"/>
      <c r="BT6" s="407"/>
      <c r="BU6" s="408"/>
      <c r="BV6" s="406">
        <v>445857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89.7</v>
      </c>
      <c r="CU6" s="550"/>
      <c r="CV6" s="550"/>
      <c r="CW6" s="550"/>
      <c r="CX6" s="550"/>
      <c r="CY6" s="550"/>
      <c r="CZ6" s="550"/>
      <c r="DA6" s="551"/>
      <c r="DB6" s="549">
        <v>87.4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26098</v>
      </c>
      <c r="BO7" s="407"/>
      <c r="BP7" s="407"/>
      <c r="BQ7" s="407"/>
      <c r="BR7" s="407"/>
      <c r="BS7" s="407"/>
      <c r="BT7" s="407"/>
      <c r="BU7" s="408"/>
      <c r="BV7" s="406">
        <v>25662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5370799</v>
      </c>
      <c r="CU7" s="407"/>
      <c r="CV7" s="407"/>
      <c r="CW7" s="407"/>
      <c r="CX7" s="407"/>
      <c r="CY7" s="407"/>
      <c r="CZ7" s="407"/>
      <c r="DA7" s="408"/>
      <c r="DB7" s="406">
        <v>5265670</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382501</v>
      </c>
      <c r="BO8" s="407"/>
      <c r="BP8" s="407"/>
      <c r="BQ8" s="407"/>
      <c r="BR8" s="407"/>
      <c r="BS8" s="407"/>
      <c r="BT8" s="407"/>
      <c r="BU8" s="408"/>
      <c r="BV8" s="406">
        <v>420195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0.28000000000000003</v>
      </c>
      <c r="CU8" s="510"/>
      <c r="CV8" s="510"/>
      <c r="CW8" s="510"/>
      <c r="CX8" s="510"/>
      <c r="CY8" s="510"/>
      <c r="CZ8" s="510"/>
      <c r="DA8" s="511"/>
      <c r="DB8" s="509">
        <v>0.27</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10696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-37694</v>
      </c>
      <c r="BO9" s="407"/>
      <c r="BP9" s="407"/>
      <c r="BQ9" s="407"/>
      <c r="BR9" s="407"/>
      <c r="BS9" s="407"/>
      <c r="BT9" s="407"/>
      <c r="BU9" s="408"/>
      <c r="BV9" s="406">
        <v>-70858</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v>
      </c>
      <c r="CU9" s="404"/>
      <c r="CV9" s="404"/>
      <c r="CW9" s="404"/>
      <c r="CX9" s="404"/>
      <c r="CY9" s="404"/>
      <c r="CZ9" s="404"/>
      <c r="DA9" s="405"/>
      <c r="DB9" s="403">
        <v>15.8</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11118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420</v>
      </c>
      <c r="BO10" s="407"/>
      <c r="BP10" s="407"/>
      <c r="BQ10" s="407"/>
      <c r="BR10" s="407"/>
      <c r="BS10" s="407"/>
      <c r="BT10" s="407"/>
      <c r="BU10" s="408"/>
      <c r="BV10" s="406">
        <v>150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10145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10089</v>
      </c>
      <c r="S13" s="494"/>
      <c r="T13" s="494"/>
      <c r="U13" s="494"/>
      <c r="V13" s="495"/>
      <c r="W13" s="496" t="s">
        <v>131</v>
      </c>
      <c r="X13" s="392"/>
      <c r="Y13" s="392"/>
      <c r="Z13" s="392"/>
      <c r="AA13" s="392"/>
      <c r="AB13" s="393"/>
      <c r="AC13" s="359">
        <v>873</v>
      </c>
      <c r="AD13" s="360"/>
      <c r="AE13" s="360"/>
      <c r="AF13" s="360"/>
      <c r="AG13" s="361"/>
      <c r="AH13" s="359">
        <v>952</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-37274</v>
      </c>
      <c r="BO13" s="407"/>
      <c r="BP13" s="407"/>
      <c r="BQ13" s="407"/>
      <c r="BR13" s="407"/>
      <c r="BS13" s="407"/>
      <c r="BT13" s="407"/>
      <c r="BU13" s="408"/>
      <c r="BV13" s="406">
        <v>-70708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8.1</v>
      </c>
      <c r="CU13" s="404"/>
      <c r="CV13" s="404"/>
      <c r="CW13" s="404"/>
      <c r="CX13" s="404"/>
      <c r="CY13" s="404"/>
      <c r="CZ13" s="404"/>
      <c r="DA13" s="405"/>
      <c r="DB13" s="403">
        <v>7.9</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10297</v>
      </c>
      <c r="S14" s="494"/>
      <c r="T14" s="494"/>
      <c r="U14" s="494"/>
      <c r="V14" s="495"/>
      <c r="W14" s="497"/>
      <c r="X14" s="395"/>
      <c r="Y14" s="395"/>
      <c r="Z14" s="395"/>
      <c r="AA14" s="395"/>
      <c r="AB14" s="396"/>
      <c r="AC14" s="486">
        <v>16.100000000000001</v>
      </c>
      <c r="AD14" s="487"/>
      <c r="AE14" s="487"/>
      <c r="AF14" s="487"/>
      <c r="AG14" s="488"/>
      <c r="AH14" s="486">
        <v>16.600000000000001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10253</v>
      </c>
      <c r="S15" s="494"/>
      <c r="T15" s="494"/>
      <c r="U15" s="494"/>
      <c r="V15" s="495"/>
      <c r="W15" s="496" t="s">
        <v>137</v>
      </c>
      <c r="X15" s="392"/>
      <c r="Y15" s="392"/>
      <c r="Z15" s="392"/>
      <c r="AA15" s="392"/>
      <c r="AB15" s="393"/>
      <c r="AC15" s="359">
        <v>1050</v>
      </c>
      <c r="AD15" s="360"/>
      <c r="AE15" s="360"/>
      <c r="AF15" s="360"/>
      <c r="AG15" s="361"/>
      <c r="AH15" s="359">
        <v>1159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1391151</v>
      </c>
      <c r="BO15" s="436"/>
      <c r="BP15" s="436"/>
      <c r="BQ15" s="436"/>
      <c r="BR15" s="436"/>
      <c r="BS15" s="436"/>
      <c r="BT15" s="436"/>
      <c r="BU15" s="437"/>
      <c r="BV15" s="435">
        <v>1388085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19.399999999999999</v>
      </c>
      <c r="AD16" s="487"/>
      <c r="AE16" s="487"/>
      <c r="AF16" s="487"/>
      <c r="AG16" s="488"/>
      <c r="AH16" s="486">
        <v>20.2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5019222</v>
      </c>
      <c r="BO16" s="407"/>
      <c r="BP16" s="407"/>
      <c r="BQ16" s="407"/>
      <c r="BR16" s="407"/>
      <c r="BS16" s="407"/>
      <c r="BT16" s="407"/>
      <c r="BU16" s="408"/>
      <c r="BV16" s="406">
        <v>4889047</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3495</v>
      </c>
      <c r="AD17" s="360"/>
      <c r="AE17" s="360"/>
      <c r="AF17" s="360"/>
      <c r="AG17" s="361"/>
      <c r="AH17" s="359">
        <v>3615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1743334</v>
      </c>
      <c r="BO17" s="407"/>
      <c r="BP17" s="407"/>
      <c r="BQ17" s="407"/>
      <c r="BR17" s="407"/>
      <c r="BS17" s="407"/>
      <c r="BT17" s="407"/>
      <c r="BU17" s="408"/>
      <c r="BV17" s="406">
        <v>1740817</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139.44</v>
      </c>
      <c r="M18" s="459"/>
      <c r="N18" s="459"/>
      <c r="O18" s="459"/>
      <c r="P18" s="459"/>
      <c r="Q18" s="459"/>
      <c r="R18" s="460"/>
      <c r="S18" s="460"/>
      <c r="T18" s="460"/>
      <c r="U18" s="460"/>
      <c r="V18" s="461"/>
      <c r="W18" s="477"/>
      <c r="X18" s="478"/>
      <c r="Y18" s="478"/>
      <c r="Z18" s="478"/>
      <c r="AA18" s="478"/>
      <c r="AB18" s="502"/>
      <c r="AC18" s="376">
        <v>64.5</v>
      </c>
      <c r="AD18" s="377"/>
      <c r="AE18" s="377"/>
      <c r="AF18" s="377"/>
      <c r="AG18" s="462"/>
      <c r="AH18" s="376">
        <v>63.1</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4856649</v>
      </c>
      <c r="BO18" s="407"/>
      <c r="BP18" s="407"/>
      <c r="BQ18" s="407"/>
      <c r="BR18" s="407"/>
      <c r="BS18" s="407"/>
      <c r="BT18" s="407"/>
      <c r="BU18" s="408"/>
      <c r="BV18" s="406">
        <v>4619227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77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6398677</v>
      </c>
      <c r="BO19" s="407"/>
      <c r="BP19" s="407"/>
      <c r="BQ19" s="407"/>
      <c r="BR19" s="407"/>
      <c r="BS19" s="407"/>
      <c r="BT19" s="407"/>
      <c r="BU19" s="408"/>
      <c r="BV19" s="406">
        <v>6312621</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3648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3382936</v>
      </c>
      <c r="BO22" s="436"/>
      <c r="BP22" s="436"/>
      <c r="BQ22" s="436"/>
      <c r="BR22" s="436"/>
      <c r="BS22" s="436"/>
      <c r="BT22" s="436"/>
      <c r="BU22" s="437"/>
      <c r="BV22" s="435">
        <v>4058716</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1902009</v>
      </c>
      <c r="BO23" s="407"/>
      <c r="BP23" s="407"/>
      <c r="BQ23" s="407"/>
      <c r="BR23" s="407"/>
      <c r="BS23" s="407"/>
      <c r="BT23" s="407"/>
      <c r="BU23" s="408"/>
      <c r="BV23" s="406">
        <v>2161265</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8140</v>
      </c>
      <c r="R24" s="360"/>
      <c r="S24" s="360"/>
      <c r="T24" s="360"/>
      <c r="U24" s="360"/>
      <c r="V24" s="361"/>
      <c r="W24" s="449"/>
      <c r="X24" s="386"/>
      <c r="Y24" s="387"/>
      <c r="Z24" s="362" t="s">
        <v>162</v>
      </c>
      <c r="AA24" s="363"/>
      <c r="AB24" s="363"/>
      <c r="AC24" s="363"/>
      <c r="AD24" s="363"/>
      <c r="AE24" s="363"/>
      <c r="AF24" s="363"/>
      <c r="AG24" s="364"/>
      <c r="AH24" s="359">
        <v>116</v>
      </c>
      <c r="AI24" s="360"/>
      <c r="AJ24" s="360"/>
      <c r="AK24" s="360"/>
      <c r="AL24" s="361"/>
      <c r="AM24" s="359">
        <v>366560</v>
      </c>
      <c r="AN24" s="360"/>
      <c r="AO24" s="360"/>
      <c r="AP24" s="360"/>
      <c r="AQ24" s="360"/>
      <c r="AR24" s="361"/>
      <c r="AS24" s="359">
        <v>3160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3255747</v>
      </c>
      <c r="BO24" s="407"/>
      <c r="BP24" s="407"/>
      <c r="BQ24" s="407"/>
      <c r="BR24" s="407"/>
      <c r="BS24" s="407"/>
      <c r="BT24" s="407"/>
      <c r="BU24" s="408"/>
      <c r="BV24" s="406">
        <v>3856738</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6510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130611</v>
      </c>
      <c r="BO25" s="436"/>
      <c r="BP25" s="436"/>
      <c r="BQ25" s="436"/>
      <c r="BR25" s="436"/>
      <c r="BS25" s="436"/>
      <c r="BT25" s="436"/>
      <c r="BU25" s="437"/>
      <c r="BV25" s="435">
        <v>220498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6110</v>
      </c>
      <c r="R26" s="360"/>
      <c r="S26" s="360"/>
      <c r="T26" s="360"/>
      <c r="U26" s="360"/>
      <c r="V26" s="361"/>
      <c r="W26" s="449"/>
      <c r="X26" s="386"/>
      <c r="Y26" s="387"/>
      <c r="Z26" s="362" t="s">
        <v>168</v>
      </c>
      <c r="AA26" s="417"/>
      <c r="AB26" s="417"/>
      <c r="AC26" s="417"/>
      <c r="AD26" s="417"/>
      <c r="AE26" s="417"/>
      <c r="AF26" s="417"/>
      <c r="AG26" s="418"/>
      <c r="AH26" s="359">
        <v>2</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3230</v>
      </c>
      <c r="R27" s="360"/>
      <c r="S27" s="360"/>
      <c r="T27" s="360"/>
      <c r="U27" s="360"/>
      <c r="V27" s="361"/>
      <c r="W27" s="449"/>
      <c r="X27" s="386"/>
      <c r="Y27" s="387"/>
      <c r="Z27" s="362" t="s">
        <v>172</v>
      </c>
      <c r="AA27" s="363"/>
      <c r="AB27" s="363"/>
      <c r="AC27" s="363"/>
      <c r="AD27" s="363"/>
      <c r="AE27" s="363"/>
      <c r="AF27" s="363"/>
      <c r="AG27" s="364"/>
      <c r="AH27" s="359">
        <v>2</v>
      </c>
      <c r="AI27" s="360"/>
      <c r="AJ27" s="360"/>
      <c r="AK27" s="360"/>
      <c r="AL27" s="361"/>
      <c r="AM27" s="359" t="s">
        <v>169</v>
      </c>
      <c r="AN27" s="360"/>
      <c r="AO27" s="360"/>
      <c r="AP27" s="360"/>
      <c r="AQ27" s="360"/>
      <c r="AR27" s="361"/>
      <c r="AS27" s="359" t="s">
        <v>169</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2490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998519</v>
      </c>
      <c r="BO28" s="436"/>
      <c r="BP28" s="436"/>
      <c r="BQ28" s="436"/>
      <c r="BR28" s="436"/>
      <c r="BS28" s="436"/>
      <c r="BT28" s="436"/>
      <c r="BU28" s="437"/>
      <c r="BV28" s="435">
        <v>998099</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12</v>
      </c>
      <c r="M29" s="360"/>
      <c r="N29" s="360"/>
      <c r="O29" s="360"/>
      <c r="P29" s="361"/>
      <c r="Q29" s="359">
        <v>2350</v>
      </c>
      <c r="R29" s="360"/>
      <c r="S29" s="360"/>
      <c r="T29" s="360"/>
      <c r="U29" s="360"/>
      <c r="V29" s="361"/>
      <c r="W29" s="450"/>
      <c r="X29" s="451"/>
      <c r="Y29" s="452"/>
      <c r="Z29" s="362" t="s">
        <v>178</v>
      </c>
      <c r="AA29" s="363"/>
      <c r="AB29" s="363"/>
      <c r="AC29" s="363"/>
      <c r="AD29" s="363"/>
      <c r="AE29" s="363"/>
      <c r="AF29" s="363"/>
      <c r="AG29" s="364"/>
      <c r="AH29" s="359">
        <v>118</v>
      </c>
      <c r="AI29" s="360"/>
      <c r="AJ29" s="360"/>
      <c r="AK29" s="360"/>
      <c r="AL29" s="361"/>
      <c r="AM29" s="359">
        <v>374368</v>
      </c>
      <c r="AN29" s="360"/>
      <c r="AO29" s="360"/>
      <c r="AP29" s="360"/>
      <c r="AQ29" s="360"/>
      <c r="AR29" s="361"/>
      <c r="AS29" s="359">
        <v>3173</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848987</v>
      </c>
      <c r="BO29" s="407"/>
      <c r="BP29" s="407"/>
      <c r="BQ29" s="407"/>
      <c r="BR29" s="407"/>
      <c r="BS29" s="407"/>
      <c r="BT29" s="407"/>
      <c r="BU29" s="408"/>
      <c r="BV29" s="406">
        <v>816887</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93.7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2848414</v>
      </c>
      <c r="BO30" s="441"/>
      <c r="BP30" s="441"/>
      <c r="BQ30" s="441"/>
      <c r="BR30" s="441"/>
      <c r="BS30" s="441"/>
      <c r="BT30" s="441"/>
      <c r="BU30" s="442"/>
      <c r="BV30" s="440">
        <v>2781555</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6</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IF('各会計、関係団体の財政状況及び健全化判断比率'!B30="","",'各会計、関係団体の財政状況及び健全化判断比率'!B30)</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t="str">
        <f>IF('各会計、関係団体の財政状況及び健全化判断比率'!B33="","",'各会計、関係団体の財政状況及び健全化判断比率'!B33)</f>
        <v/>
      </c>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鳥取県町村総合事務組合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植田正治写真美術財団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町営公園墓地事業特別会計</v>
      </c>
      <c r="F35" s="355"/>
      <c r="G35" s="355"/>
      <c r="H35" s="355"/>
      <c r="I35" s="355"/>
      <c r="J35" s="355"/>
      <c r="K35" s="355"/>
      <c r="L35" s="355"/>
      <c r="M35" s="355"/>
      <c r="N35" s="355"/>
      <c r="O35" s="355"/>
      <c r="P35" s="355"/>
      <c r="Q35" s="355"/>
      <c r="R35" s="355"/>
      <c r="S35" s="355"/>
      <c r="T35" s="163"/>
      <c r="U35" s="354">
        <f>IF(W35="","",U34+1)</f>
        <v>7</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IF('各会計、関係団体の財政状況及び健全化判断比率'!B31="","",'各会計、関係団体の財政状況及び健全化判断比率'!B31)</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南部町・伯耆町清掃施設管理組合</v>
      </c>
      <c r="BZ35" s="355"/>
      <c r="CA35" s="355"/>
      <c r="CB35" s="355"/>
      <c r="CC35" s="355"/>
      <c r="CD35" s="355"/>
      <c r="CE35" s="355"/>
      <c r="CF35" s="355"/>
      <c r="CG35" s="355"/>
      <c r="CH35" s="355"/>
      <c r="CI35" s="355"/>
      <c r="CJ35" s="355"/>
      <c r="CK35" s="355"/>
      <c r="CL35" s="355"/>
      <c r="CM35" s="355"/>
      <c r="CN35" s="163"/>
      <c r="CO35" s="354">
        <f t="shared" ref="CO35:CO43" si="3">IF(CQ35="","",CO34+1)</f>
        <v>20</v>
      </c>
      <c r="CP35" s="354"/>
      <c r="CQ35" s="355" t="str">
        <f>IF('各会計、関係団体の財政状況及び健全化判断比率'!BS8="","",'各会計、関係団体の財政状況及び健全化判断比率'!BS8)</f>
        <v>伯耆町地域振興</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住宅新築資金等貸付事業特別会計</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f t="shared" si="0"/>
        <v>10</v>
      </c>
      <c r="AN36" s="354"/>
      <c r="AO36" s="355" t="str">
        <f>IF('各会計、関係団体の財政状況及び健全化判断比率'!B32="","",'各会計、関係団体の財政状況及び健全化判断比率'!B32)</f>
        <v>索道事業特別会計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鳥取県西部広域行政管理組合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f>IF(E37="","",C36+1)</f>
        <v>4</v>
      </c>
      <c r="D37" s="354"/>
      <c r="E37" s="355" t="str">
        <f>IF('各会計、関係団体の財政状況及び健全化判断比率'!B10="","",'各会計、関係団体の財政状況及び健全化判断比率'!B10)</f>
        <v>地域交通特別会計</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南部箕蚊屋広域連合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f t="shared" ref="C38:C43" si="5">IF(E38="","",C37+1)</f>
        <v>5</v>
      </c>
      <c r="D38" s="354"/>
      <c r="E38" s="355" t="str">
        <f>IF('各会計、関係団体の財政状況及び健全化判断比率'!B11="","",'各会計、関係団体の財政状況及び健全化判断比率'!B11)</f>
        <v>丸山地区専用水道事業特別会計</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南部箕蚊屋広域連合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鳥取県後期高齢者医療広域連合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17</v>
      </c>
      <c r="BX40" s="354"/>
      <c r="BY40" s="355" t="str">
        <f>IF('各会計、関係団体の財政状況及び健全化判断比率'!B74="","",'各会計、関係団体の財政状況及び健全化判断比率'!B74)</f>
        <v>鳥取県後期高齢者医療広域連合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18</v>
      </c>
      <c r="BX41" s="354"/>
      <c r="BY41" s="355" t="str">
        <f>IF('各会計、関係団体の財政状況及び健全化判断比率'!B75="","",'各会計、関係団体の財政状況及び健全化判断比率'!B75)</f>
        <v>日野病院組合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28Iddu878paxDAt+bDte2mDh5xCJiDHfUpYe0xLHX6EO+g0XGerUhlTNsKcbWuPfhAtfzIyYKVUw1C3LFW5vw==" saltValue="RmCbHu7WaSkdD+9HFpDjR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36" t="s">
        <v>542</v>
      </c>
      <c r="D34" s="1136"/>
      <c r="E34" s="1137"/>
      <c r="F34" s="32" t="s">
        <v>543</v>
      </c>
      <c r="G34" s="33" t="s">
        <v>544</v>
      </c>
      <c r="H34" s="33" t="s">
        <v>545</v>
      </c>
      <c r="I34" s="33" t="s">
        <v>545</v>
      </c>
      <c r="J34" s="34" t="s">
        <v>546</v>
      </c>
      <c r="K34" s="22"/>
      <c r="L34" s="22"/>
      <c r="M34" s="22"/>
      <c r="N34" s="22"/>
      <c r="O34" s="22"/>
      <c r="P34" s="22"/>
    </row>
    <row r="35" spans="1:16" ht="39" customHeight="1" x14ac:dyDescent="0.15">
      <c r="A35" s="22"/>
      <c r="B35" s="35"/>
      <c r="C35" s="1132" t="s">
        <v>547</v>
      </c>
      <c r="D35" s="1132"/>
      <c r="E35" s="1133"/>
      <c r="F35" s="36">
        <v>8.06</v>
      </c>
      <c r="G35" s="37">
        <v>6.13</v>
      </c>
      <c r="H35" s="37">
        <v>9.4</v>
      </c>
      <c r="I35" s="37">
        <v>8.25</v>
      </c>
      <c r="J35" s="38">
        <v>7.43</v>
      </c>
      <c r="K35" s="22"/>
      <c r="L35" s="22"/>
      <c r="M35" s="22"/>
      <c r="N35" s="22"/>
      <c r="O35" s="22"/>
      <c r="P35" s="22"/>
    </row>
    <row r="36" spans="1:16" ht="39" customHeight="1" x14ac:dyDescent="0.15">
      <c r="A36" s="22"/>
      <c r="B36" s="35"/>
      <c r="C36" s="1132" t="s">
        <v>548</v>
      </c>
      <c r="D36" s="1132"/>
      <c r="E36" s="1133"/>
      <c r="F36" s="36">
        <v>1.32</v>
      </c>
      <c r="G36" s="37">
        <v>1.65</v>
      </c>
      <c r="H36" s="37">
        <v>2.37</v>
      </c>
      <c r="I36" s="37">
        <v>3.53</v>
      </c>
      <c r="J36" s="38">
        <v>3.38</v>
      </c>
      <c r="K36" s="22"/>
      <c r="L36" s="22"/>
      <c r="M36" s="22"/>
      <c r="N36" s="22"/>
      <c r="O36" s="22"/>
      <c r="P36" s="22"/>
    </row>
    <row r="37" spans="1:16" ht="39" customHeight="1" x14ac:dyDescent="0.15">
      <c r="A37" s="22"/>
      <c r="B37" s="35"/>
      <c r="C37" s="1132" t="s">
        <v>549</v>
      </c>
      <c r="D37" s="1132"/>
      <c r="E37" s="1133"/>
      <c r="F37" s="36">
        <v>0.75</v>
      </c>
      <c r="G37" s="37">
        <v>0.98</v>
      </c>
      <c r="H37" s="37">
        <v>1.26</v>
      </c>
      <c r="I37" s="37">
        <v>0.46</v>
      </c>
      <c r="J37" s="38">
        <v>1.01</v>
      </c>
      <c r="K37" s="22"/>
      <c r="L37" s="22"/>
      <c r="M37" s="22"/>
      <c r="N37" s="22"/>
      <c r="O37" s="22"/>
      <c r="P37" s="22"/>
    </row>
    <row r="38" spans="1:16" ht="39" customHeight="1" x14ac:dyDescent="0.15">
      <c r="A38" s="22"/>
      <c r="B38" s="35"/>
      <c r="C38" s="1132" t="s">
        <v>550</v>
      </c>
      <c r="D38" s="1132"/>
      <c r="E38" s="1133"/>
      <c r="F38" s="36" t="s">
        <v>496</v>
      </c>
      <c r="G38" s="37">
        <v>0.15</v>
      </c>
      <c r="H38" s="37">
        <v>0.22</v>
      </c>
      <c r="I38" s="37">
        <v>0.71</v>
      </c>
      <c r="J38" s="38">
        <v>0.9</v>
      </c>
      <c r="K38" s="22"/>
      <c r="L38" s="22"/>
      <c r="M38" s="22"/>
      <c r="N38" s="22"/>
      <c r="O38" s="22"/>
      <c r="P38" s="22"/>
    </row>
    <row r="39" spans="1:16" ht="39" customHeight="1" x14ac:dyDescent="0.15">
      <c r="A39" s="22"/>
      <c r="B39" s="35"/>
      <c r="C39" s="1132" t="s">
        <v>551</v>
      </c>
      <c r="D39" s="1132"/>
      <c r="E39" s="1133"/>
      <c r="F39" s="36">
        <v>0</v>
      </c>
      <c r="G39" s="37">
        <v>0</v>
      </c>
      <c r="H39" s="37">
        <v>0</v>
      </c>
      <c r="I39" s="37">
        <v>0.16</v>
      </c>
      <c r="J39" s="38">
        <v>0.17</v>
      </c>
      <c r="K39" s="22"/>
      <c r="L39" s="22"/>
      <c r="M39" s="22"/>
      <c r="N39" s="22"/>
      <c r="O39" s="22"/>
      <c r="P39" s="22"/>
    </row>
    <row r="40" spans="1:16" ht="39" customHeight="1" x14ac:dyDescent="0.15">
      <c r="A40" s="22"/>
      <c r="B40" s="35"/>
      <c r="C40" s="1132" t="s">
        <v>552</v>
      </c>
      <c r="D40" s="1132"/>
      <c r="E40" s="1133"/>
      <c r="F40" s="36">
        <v>0.14000000000000001</v>
      </c>
      <c r="G40" s="37">
        <v>0.16</v>
      </c>
      <c r="H40" s="37">
        <v>0.16</v>
      </c>
      <c r="I40" s="37">
        <v>0.15</v>
      </c>
      <c r="J40" s="38">
        <v>0.1</v>
      </c>
      <c r="K40" s="22"/>
      <c r="L40" s="22"/>
      <c r="M40" s="22"/>
      <c r="N40" s="22"/>
      <c r="O40" s="22"/>
      <c r="P40" s="22"/>
    </row>
    <row r="41" spans="1:16" ht="39" customHeight="1" x14ac:dyDescent="0.15">
      <c r="A41" s="22"/>
      <c r="B41" s="35"/>
      <c r="C41" s="1132" t="s">
        <v>553</v>
      </c>
      <c r="D41" s="1132"/>
      <c r="E41" s="1133"/>
      <c r="F41" s="36">
        <v>0</v>
      </c>
      <c r="G41" s="37">
        <v>0.01</v>
      </c>
      <c r="H41" s="37">
        <v>0.01</v>
      </c>
      <c r="I41" s="37">
        <v>0</v>
      </c>
      <c r="J41" s="38">
        <v>0.01</v>
      </c>
      <c r="K41" s="22"/>
      <c r="L41" s="22"/>
      <c r="M41" s="22"/>
      <c r="N41" s="22"/>
      <c r="O41" s="22"/>
      <c r="P41" s="22"/>
    </row>
    <row r="42" spans="1:16" ht="39" customHeight="1" x14ac:dyDescent="0.15">
      <c r="A42" s="22"/>
      <c r="B42" s="39"/>
      <c r="C42" s="1132" t="s">
        <v>554</v>
      </c>
      <c r="D42" s="1132"/>
      <c r="E42" s="1133"/>
      <c r="F42" s="36" t="s">
        <v>496</v>
      </c>
      <c r="G42" s="37" t="s">
        <v>496</v>
      </c>
      <c r="H42" s="37" t="s">
        <v>496</v>
      </c>
      <c r="I42" s="37" t="s">
        <v>496</v>
      </c>
      <c r="J42" s="38" t="s">
        <v>496</v>
      </c>
      <c r="K42" s="22"/>
      <c r="L42" s="22"/>
      <c r="M42" s="22"/>
      <c r="N42" s="22"/>
      <c r="O42" s="22"/>
      <c r="P42" s="22"/>
    </row>
    <row r="43" spans="1:16" ht="39" customHeight="1" thickBot="1" x14ac:dyDescent="0.2">
      <c r="A43" s="22"/>
      <c r="B43" s="40"/>
      <c r="C43" s="1134" t="s">
        <v>555</v>
      </c>
      <c r="D43" s="1134"/>
      <c r="E43" s="1135"/>
      <c r="F43" s="41">
        <v>0.34</v>
      </c>
      <c r="G43" s="42">
        <v>0.01</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jzHP2bBuUYppJHZpAsMZLdV581st4dmLUaf2wpW3/U7yPh2ZejdQ0H69t1MvAaxVOB/3kHfVMdNyqrKPTwo/A==" saltValue="1z0QtFTwwHyXHFnYAzqE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534</v>
      </c>
      <c r="L44" s="54" t="s">
        <v>535</v>
      </c>
      <c r="M44" s="54" t="s">
        <v>536</v>
      </c>
      <c r="N44" s="54" t="s">
        <v>537</v>
      </c>
      <c r="O44" s="55" t="s">
        <v>538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966</v>
      </c>
      <c r="L45" s="58">
        <v>991</v>
      </c>
      <c r="M45" s="58">
        <v>1096</v>
      </c>
      <c r="N45" s="58">
        <v>1006</v>
      </c>
      <c r="O45" s="59">
        <v>966</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496</v>
      </c>
      <c r="L46" s="62" t="s">
        <v>496</v>
      </c>
      <c r="M46" s="62" t="s">
        <v>496</v>
      </c>
      <c r="N46" s="62" t="s">
        <v>496</v>
      </c>
      <c r="O46" s="63" t="s">
        <v>496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496</v>
      </c>
      <c r="L47" s="62" t="s">
        <v>496</v>
      </c>
      <c r="M47" s="62" t="s">
        <v>496</v>
      </c>
      <c r="N47" s="62" t="s">
        <v>496</v>
      </c>
      <c r="O47" s="63" t="s">
        <v>496</v>
      </c>
      <c r="P47" s="46"/>
      <c r="Q47" s="46"/>
      <c r="R47" s="46"/>
      <c r="S47" s="46"/>
      <c r="T47" s="46"/>
      <c r="U47" s="46"/>
    </row>
    <row r="48" spans="1:21" ht="30.75" customHeight="1" x14ac:dyDescent="0.15">
      <c r="A48" s="46"/>
      <c r="B48" s="1163"/>
      <c r="C48" s="1164"/>
      <c r="D48" s="60"/>
      <c r="E48" s="1140" t="s">
        <v>13</v>
      </c>
      <c r="F48" s="1140"/>
      <c r="G48" s="1140"/>
      <c r="H48" s="1140"/>
      <c r="I48" s="1140"/>
      <c r="J48" s="1141"/>
      <c r="K48" s="61">
        <v>298</v>
      </c>
      <c r="L48" s="62">
        <v>303</v>
      </c>
      <c r="M48" s="62">
        <v>363</v>
      </c>
      <c r="N48" s="62">
        <v>397</v>
      </c>
      <c r="O48" s="63">
        <v>327</v>
      </c>
      <c r="P48" s="46"/>
      <c r="Q48" s="46"/>
      <c r="R48" s="46"/>
      <c r="S48" s="46"/>
      <c r="T48" s="46"/>
      <c r="U48" s="46"/>
    </row>
    <row r="49" spans="1:21" ht="30.75" customHeight="1" x14ac:dyDescent="0.15">
      <c r="A49" s="46"/>
      <c r="B49" s="1163"/>
      <c r="C49" s="1164"/>
      <c r="D49" s="60"/>
      <c r="E49" s="1140" t="s">
        <v>14</v>
      </c>
      <c r="F49" s="1140"/>
      <c r="G49" s="1140"/>
      <c r="H49" s="1140"/>
      <c r="I49" s="1140"/>
      <c r="J49" s="1141"/>
      <c r="K49" s="61">
        <v>26</v>
      </c>
      <c r="L49" s="62">
        <v>26</v>
      </c>
      <c r="M49" s="62">
        <v>23</v>
      </c>
      <c r="N49" s="62">
        <v>25</v>
      </c>
      <c r="O49" s="63">
        <v>19</v>
      </c>
      <c r="P49" s="46"/>
      <c r="Q49" s="46"/>
      <c r="R49" s="46"/>
      <c r="S49" s="46"/>
      <c r="T49" s="46"/>
      <c r="U49" s="46"/>
    </row>
    <row r="50" spans="1:21" ht="30.75" customHeight="1" x14ac:dyDescent="0.15">
      <c r="A50" s="46"/>
      <c r="B50" s="1163"/>
      <c r="C50" s="1164"/>
      <c r="D50" s="60"/>
      <c r="E50" s="1140" t="s">
        <v>15</v>
      </c>
      <c r="F50" s="1140"/>
      <c r="G50" s="1140"/>
      <c r="H50" s="1140"/>
      <c r="I50" s="1140"/>
      <c r="J50" s="1141"/>
      <c r="K50" s="61">
        <v>7</v>
      </c>
      <c r="L50" s="62" t="s">
        <v>496</v>
      </c>
      <c r="M50" s="62" t="s">
        <v>496</v>
      </c>
      <c r="N50" s="62" t="s">
        <v>496</v>
      </c>
      <c r="O50" s="63" t="s">
        <v>496</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496</v>
      </c>
      <c r="L51" s="62" t="s">
        <v>496</v>
      </c>
      <c r="M51" s="62" t="s">
        <v>496</v>
      </c>
      <c r="N51" s="62" t="s">
        <v>496</v>
      </c>
      <c r="O51" s="63" t="s">
        <v>496</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1036</v>
      </c>
      <c r="L52" s="62">
        <v>1061</v>
      </c>
      <c r="M52" s="62">
        <v>1127</v>
      </c>
      <c r="N52" s="62">
        <v>1032</v>
      </c>
      <c r="O52" s="63">
        <v>1018</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261</v>
      </c>
      <c r="L53" s="67">
        <v>259</v>
      </c>
      <c r="M53" s="67">
        <v>355</v>
      </c>
      <c r="N53" s="67">
        <v>396</v>
      </c>
      <c r="O53" s="68">
        <v>294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556</v>
      </c>
      <c r="L57" s="79" t="s">
        <v>557</v>
      </c>
      <c r="M57" s="79" t="s">
        <v>558</v>
      </c>
      <c r="N57" s="79" t="s">
        <v>559</v>
      </c>
      <c r="O57" s="80" t="s">
        <v>560</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IN33QqZSMt0tMjzNa4zTPdsgxqnPFYH3je1/8kQNuUzdK2hhIVmaUJLmd90rhp0fIgI2j+5zmeAkU7nMZT75A==" saltValue="u4EfEe4F6ygW58kRP7K7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534</v>
      </c>
      <c r="J40" s="101" t="s">
        <v>535</v>
      </c>
      <c r="K40" s="101" t="s">
        <v>536</v>
      </c>
      <c r="L40" s="101" t="s">
        <v>537</v>
      </c>
      <c r="M40" s="102" t="s">
        <v>538</v>
      </c>
    </row>
    <row r="41" spans="2:13" ht="27.75" customHeight="1" x14ac:dyDescent="0.15">
      <c r="B41" s="1181" t="s">
        <v>30</v>
      </c>
      <c r="C41" s="1182"/>
      <c r="D41" s="103"/>
      <c r="E41" s="1183" t="s">
        <v>31</v>
      </c>
      <c r="F41" s="1183"/>
      <c r="G41" s="1183"/>
      <c r="H41" s="1184"/>
      <c r="I41" s="330">
        <v>5839</v>
      </c>
      <c r="J41" s="331">
        <v>5377</v>
      </c>
      <c r="K41" s="331">
        <v>4765</v>
      </c>
      <c r="L41" s="331">
        <v>4059</v>
      </c>
      <c r="M41" s="332">
        <v>3383</v>
      </c>
    </row>
    <row r="42" spans="2:13" ht="27.75" customHeight="1" x14ac:dyDescent="0.15">
      <c r="B42" s="1171"/>
      <c r="C42" s="1172"/>
      <c r="D42" s="104"/>
      <c r="E42" s="1175" t="s">
        <v>32</v>
      </c>
      <c r="F42" s="1175"/>
      <c r="G42" s="1175"/>
      <c r="H42" s="1176"/>
      <c r="I42" s="333" t="s">
        <v>496</v>
      </c>
      <c r="J42" s="334" t="s">
        <v>496</v>
      </c>
      <c r="K42" s="334" t="s">
        <v>496</v>
      </c>
      <c r="L42" s="334" t="s">
        <v>496</v>
      </c>
      <c r="M42" s="335" t="s">
        <v>496</v>
      </c>
    </row>
    <row r="43" spans="2:13" ht="27.75" customHeight="1" x14ac:dyDescent="0.15">
      <c r="B43" s="1171"/>
      <c r="C43" s="1172"/>
      <c r="D43" s="104"/>
      <c r="E43" s="1175" t="s">
        <v>33</v>
      </c>
      <c r="F43" s="1175"/>
      <c r="G43" s="1175"/>
      <c r="H43" s="1176"/>
      <c r="I43" s="333">
        <v>2832</v>
      </c>
      <c r="J43" s="334">
        <v>2443</v>
      </c>
      <c r="K43" s="334">
        <v>2348</v>
      </c>
      <c r="L43" s="334">
        <v>2440</v>
      </c>
      <c r="M43" s="335">
        <v>2226</v>
      </c>
    </row>
    <row r="44" spans="2:13" ht="27.75" customHeight="1" x14ac:dyDescent="0.15">
      <c r="B44" s="1171"/>
      <c r="C44" s="1172"/>
      <c r="D44" s="104"/>
      <c r="E44" s="1175" t="s">
        <v>34</v>
      </c>
      <c r="F44" s="1175"/>
      <c r="G44" s="1175"/>
      <c r="H44" s="1176"/>
      <c r="I44" s="333">
        <v>103</v>
      </c>
      <c r="J44" s="334">
        <v>81</v>
      </c>
      <c r="K44" s="334">
        <v>73</v>
      </c>
      <c r="L44" s="334">
        <v>70</v>
      </c>
      <c r="M44" s="335">
        <v>60</v>
      </c>
    </row>
    <row r="45" spans="2:13" ht="27.75" customHeight="1" x14ac:dyDescent="0.15">
      <c r="B45" s="1171"/>
      <c r="C45" s="1172"/>
      <c r="D45" s="104"/>
      <c r="E45" s="1175" t="s">
        <v>35</v>
      </c>
      <c r="F45" s="1175"/>
      <c r="G45" s="1175"/>
      <c r="H45" s="1176"/>
      <c r="I45" s="333">
        <v>599</v>
      </c>
      <c r="J45" s="334">
        <v>596</v>
      </c>
      <c r="K45" s="334">
        <v>595</v>
      </c>
      <c r="L45" s="334">
        <v>601</v>
      </c>
      <c r="M45" s="335">
        <v>588</v>
      </c>
    </row>
    <row r="46" spans="2:13" ht="27.75" customHeight="1" x14ac:dyDescent="0.15">
      <c r="B46" s="1171"/>
      <c r="C46" s="1172"/>
      <c r="D46" s="105"/>
      <c r="E46" s="1175" t="s">
        <v>36</v>
      </c>
      <c r="F46" s="1175"/>
      <c r="G46" s="1175"/>
      <c r="H46" s="1176"/>
      <c r="I46" s="333" t="s">
        <v>496</v>
      </c>
      <c r="J46" s="334" t="s">
        <v>496</v>
      </c>
      <c r="K46" s="334" t="s">
        <v>496</v>
      </c>
      <c r="L46" s="334" t="s">
        <v>496</v>
      </c>
      <c r="M46" s="335" t="s">
        <v>496</v>
      </c>
    </row>
    <row r="47" spans="2:13" ht="27.75" customHeight="1" x14ac:dyDescent="0.15">
      <c r="B47" s="1171"/>
      <c r="C47" s="1172"/>
      <c r="D47" s="106"/>
      <c r="E47" s="1185" t="s">
        <v>37</v>
      </c>
      <c r="F47" s="1186"/>
      <c r="G47" s="1186"/>
      <c r="H47" s="1187"/>
      <c r="I47" s="333" t="s">
        <v>496</v>
      </c>
      <c r="J47" s="334" t="s">
        <v>496</v>
      </c>
      <c r="K47" s="334" t="s">
        <v>496</v>
      </c>
      <c r="L47" s="334" t="s">
        <v>496</v>
      </c>
      <c r="M47" s="335" t="s">
        <v>496</v>
      </c>
    </row>
    <row r="48" spans="2:13" ht="27.75" customHeight="1" x14ac:dyDescent="0.15">
      <c r="B48" s="1171"/>
      <c r="C48" s="1172"/>
      <c r="D48" s="104"/>
      <c r="E48" s="1175" t="s">
        <v>38</v>
      </c>
      <c r="F48" s="1175"/>
      <c r="G48" s="1175"/>
      <c r="H48" s="1176"/>
      <c r="I48" s="333" t="s">
        <v>496</v>
      </c>
      <c r="J48" s="334" t="s">
        <v>496</v>
      </c>
      <c r="K48" s="334" t="s">
        <v>496</v>
      </c>
      <c r="L48" s="334" t="s">
        <v>496</v>
      </c>
      <c r="M48" s="335" t="s">
        <v>496</v>
      </c>
    </row>
    <row r="49" spans="2:13" ht="27.75" customHeight="1" x14ac:dyDescent="0.15">
      <c r="B49" s="1173"/>
      <c r="C49" s="1174"/>
      <c r="D49" s="104"/>
      <c r="E49" s="1175" t="s">
        <v>39</v>
      </c>
      <c r="F49" s="1175"/>
      <c r="G49" s="1175"/>
      <c r="H49" s="1176"/>
      <c r="I49" s="333" t="s">
        <v>496</v>
      </c>
      <c r="J49" s="334" t="s">
        <v>496</v>
      </c>
      <c r="K49" s="334" t="s">
        <v>496</v>
      </c>
      <c r="L49" s="334" t="s">
        <v>496</v>
      </c>
      <c r="M49" s="335" t="s">
        <v>496</v>
      </c>
    </row>
    <row r="50" spans="2:13" ht="27.75" customHeight="1" x14ac:dyDescent="0.15">
      <c r="B50" s="1169" t="s">
        <v>40</v>
      </c>
      <c r="C50" s="1170"/>
      <c r="D50" s="107"/>
      <c r="E50" s="1175" t="s">
        <v>41</v>
      </c>
      <c r="F50" s="1175"/>
      <c r="G50" s="1175"/>
      <c r="H50" s="1176"/>
      <c r="I50" s="333">
        <v>2927</v>
      </c>
      <c r="J50" s="334">
        <v>3290</v>
      </c>
      <c r="K50" s="334">
        <v>3400</v>
      </c>
      <c r="L50" s="334">
        <v>3625</v>
      </c>
      <c r="M50" s="335">
        <v>3685</v>
      </c>
    </row>
    <row r="51" spans="2:13" ht="27.75" customHeight="1" x14ac:dyDescent="0.15">
      <c r="B51" s="1171"/>
      <c r="C51" s="1172"/>
      <c r="D51" s="104"/>
      <c r="E51" s="1175" t="s">
        <v>42</v>
      </c>
      <c r="F51" s="1175"/>
      <c r="G51" s="1175"/>
      <c r="H51" s="1176"/>
      <c r="I51" s="333">
        <v>63</v>
      </c>
      <c r="J51" s="334">
        <v>59</v>
      </c>
      <c r="K51" s="334">
        <v>55</v>
      </c>
      <c r="L51" s="334">
        <v>47</v>
      </c>
      <c r="M51" s="335">
        <v>39</v>
      </c>
    </row>
    <row r="52" spans="2:13" ht="27.75" customHeight="1" x14ac:dyDescent="0.15">
      <c r="B52" s="1173"/>
      <c r="C52" s="1174"/>
      <c r="D52" s="104"/>
      <c r="E52" s="1175" t="s">
        <v>43</v>
      </c>
      <c r="F52" s="1175"/>
      <c r="G52" s="1175"/>
      <c r="H52" s="1176"/>
      <c r="I52" s="333">
        <v>8417</v>
      </c>
      <c r="J52" s="334">
        <v>7948</v>
      </c>
      <c r="K52" s="334">
        <v>7251</v>
      </c>
      <c r="L52" s="334">
        <v>6474</v>
      </c>
      <c r="M52" s="335">
        <v>5595</v>
      </c>
    </row>
    <row r="53" spans="2:13" ht="27.75" customHeight="1" thickBot="1" x14ac:dyDescent="0.2">
      <c r="B53" s="1177" t="s">
        <v>19</v>
      </c>
      <c r="C53" s="1178"/>
      <c r="D53" s="108"/>
      <c r="E53" s="1179" t="s">
        <v>44</v>
      </c>
      <c r="F53" s="1179"/>
      <c r="G53" s="1179"/>
      <c r="H53" s="1180"/>
      <c r="I53" s="336">
        <v>-2035</v>
      </c>
      <c r="J53" s="337">
        <v>-2799</v>
      </c>
      <c r="K53" s="337">
        <v>-2927</v>
      </c>
      <c r="L53" s="337">
        <v>-2977</v>
      </c>
      <c r="M53" s="338">
        <v>-3062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fOCZkIoMLamqYHesNl15wXiziMu+chRYdGM6LNkH4U8cKU1wmqfP0gjmeNnOY+3j4aJQfrvOtGVl2sIF+9TiFA==" saltValue="KecnI8DH30ElHZTeXGLEt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536</v>
      </c>
      <c r="G54" s="117" t="s">
        <v>537</v>
      </c>
      <c r="H54" s="118" t="s">
        <v>538</v>
      </c>
    </row>
    <row r="55" spans="2:8" ht="52.5" customHeight="1" x14ac:dyDescent="0.15">
      <c r="B55" s="119"/>
      <c r="C55" s="1196" t="s">
        <v>46</v>
      </c>
      <c r="D55" s="1196"/>
      <c r="E55" s="1197"/>
      <c r="F55" s="339">
        <v>998</v>
      </c>
      <c r="G55" s="339">
        <v>998</v>
      </c>
      <c r="H55" s="340">
        <v>999</v>
      </c>
    </row>
    <row r="56" spans="2:8" ht="52.5" customHeight="1" x14ac:dyDescent="0.15">
      <c r="B56" s="120"/>
      <c r="C56" s="1198" t="s">
        <v>47</v>
      </c>
      <c r="D56" s="1198"/>
      <c r="E56" s="1199"/>
      <c r="F56" s="341">
        <v>783</v>
      </c>
      <c r="G56" s="341">
        <v>817</v>
      </c>
      <c r="H56" s="342">
        <v>849</v>
      </c>
    </row>
    <row r="57" spans="2:8" ht="53.25" customHeight="1" x14ac:dyDescent="0.15">
      <c r="B57" s="120"/>
      <c r="C57" s="1200" t="s">
        <v>48</v>
      </c>
      <c r="D57" s="1200"/>
      <c r="E57" s="1201"/>
      <c r="F57" s="343">
        <v>2610</v>
      </c>
      <c r="G57" s="343">
        <v>2782</v>
      </c>
      <c r="H57" s="344">
        <v>2848</v>
      </c>
    </row>
    <row r="58" spans="2:8" ht="45.75" customHeight="1" x14ac:dyDescent="0.15">
      <c r="B58" s="121"/>
      <c r="C58" s="1188" t="s">
        <v>561</v>
      </c>
      <c r="D58" s="1189"/>
      <c r="E58" s="1190"/>
      <c r="F58" s="345">
        <v>986</v>
      </c>
      <c r="G58" s="345">
        <v>1139</v>
      </c>
      <c r="H58" s="346">
        <v>1203</v>
      </c>
    </row>
    <row r="59" spans="2:8" ht="45.75" customHeight="1" x14ac:dyDescent="0.15">
      <c r="B59" s="121"/>
      <c r="C59" s="1188" t="s">
        <v>562</v>
      </c>
      <c r="D59" s="1189"/>
      <c r="E59" s="1190"/>
      <c r="F59" s="345">
        <v>1100</v>
      </c>
      <c r="G59" s="345">
        <v>1100</v>
      </c>
      <c r="H59" s="346">
        <v>1100</v>
      </c>
    </row>
    <row r="60" spans="2:8" ht="45.75" customHeight="1" x14ac:dyDescent="0.15">
      <c r="B60" s="121"/>
      <c r="C60" s="1188" t="s">
        <v>563</v>
      </c>
      <c r="D60" s="1189"/>
      <c r="E60" s="1190"/>
      <c r="F60" s="345">
        <v>205</v>
      </c>
      <c r="G60" s="345">
        <v>205</v>
      </c>
      <c r="H60" s="346">
        <v>205</v>
      </c>
    </row>
    <row r="61" spans="2:8" ht="45.75" customHeight="1" x14ac:dyDescent="0.15">
      <c r="B61" s="121"/>
      <c r="C61" s="1188" t="s">
        <v>564</v>
      </c>
      <c r="D61" s="1189"/>
      <c r="E61" s="1190"/>
      <c r="F61" s="345">
        <v>73</v>
      </c>
      <c r="G61" s="345">
        <v>81</v>
      </c>
      <c r="H61" s="346">
        <v>86</v>
      </c>
    </row>
    <row r="62" spans="2:8" ht="45.75" customHeight="1" thickBot="1" x14ac:dyDescent="0.2">
      <c r="B62" s="122"/>
      <c r="C62" s="1191" t="s">
        <v>565</v>
      </c>
      <c r="D62" s="1192"/>
      <c r="E62" s="1193"/>
      <c r="F62" s="347">
        <v>66</v>
      </c>
      <c r="G62" s="347">
        <v>72</v>
      </c>
      <c r="H62" s="348">
        <v>75</v>
      </c>
    </row>
    <row r="63" spans="2:8" ht="52.5" customHeight="1" thickBot="1" x14ac:dyDescent="0.2">
      <c r="B63" s="123"/>
      <c r="C63" s="1194" t="s">
        <v>49</v>
      </c>
      <c r="D63" s="1194"/>
      <c r="E63" s="1195"/>
      <c r="F63" s="349">
        <v>4391</v>
      </c>
      <c r="G63" s="349">
        <v>4597</v>
      </c>
      <c r="H63" s="350">
        <v>4696</v>
      </c>
    </row>
    <row r="64" spans="2:8" x14ac:dyDescent="0.15"/>
  </sheetData>
  <sheetProtection algorithmName="SHA-512" hashValue="PX2ZkB9iOzH7Ggxnee0EGqZ9Y8eUICwvCQhLYCGd2TZIuIVtHUWXZaC4egXbazggdS4Rgl9XlfczjqeKsnVrAA==" saltValue="0hN303LvxJkamiGirmsu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533</v>
      </c>
      <c r="G2" s="137"/>
      <c r="H2" s="138"/>
    </row>
    <row r="3" spans="1:8" x14ac:dyDescent="0.15">
      <c r="A3" s="134" t="s">
        <v>526</v>
      </c>
      <c r="B3" s="139"/>
      <c r="C3" s="140"/>
      <c r="D3" s="141">
        <v>79740</v>
      </c>
      <c r="E3" s="142"/>
      <c r="F3" s="143">
        <v>117234</v>
      </c>
      <c r="G3" s="144"/>
      <c r="H3" s="145"/>
    </row>
    <row r="4" spans="1:8" x14ac:dyDescent="0.15">
      <c r="A4" s="146"/>
      <c r="B4" s="147"/>
      <c r="C4" s="148"/>
      <c r="D4" s="149">
        <v>52061</v>
      </c>
      <c r="E4" s="150"/>
      <c r="F4" s="151">
        <v>59796</v>
      </c>
      <c r="G4" s="152"/>
      <c r="H4" s="153"/>
    </row>
    <row r="5" spans="1:8" x14ac:dyDescent="0.15">
      <c r="A5" s="134" t="s">
        <v>528</v>
      </c>
      <c r="B5" s="139"/>
      <c r="C5" s="140"/>
      <c r="D5" s="141">
        <v>77562</v>
      </c>
      <c r="E5" s="142"/>
      <c r="F5" s="143">
        <v>97758</v>
      </c>
      <c r="G5" s="144"/>
      <c r="H5" s="145"/>
    </row>
    <row r="6" spans="1:8" x14ac:dyDescent="0.15">
      <c r="A6" s="146"/>
      <c r="B6" s="147"/>
      <c r="C6" s="148"/>
      <c r="D6" s="149">
        <v>62220</v>
      </c>
      <c r="E6" s="150"/>
      <c r="F6" s="151">
        <v>45946</v>
      </c>
      <c r="G6" s="152"/>
      <c r="H6" s="153"/>
    </row>
    <row r="7" spans="1:8" x14ac:dyDescent="0.15">
      <c r="A7" s="134" t="s">
        <v>529</v>
      </c>
      <c r="B7" s="139"/>
      <c r="C7" s="140"/>
      <c r="D7" s="141">
        <v>74896</v>
      </c>
      <c r="E7" s="142"/>
      <c r="F7" s="143">
        <v>91338</v>
      </c>
      <c r="G7" s="144"/>
      <c r="H7" s="145"/>
    </row>
    <row r="8" spans="1:8" x14ac:dyDescent="0.15">
      <c r="A8" s="146"/>
      <c r="B8" s="147"/>
      <c r="C8" s="148"/>
      <c r="D8" s="149">
        <v>56286</v>
      </c>
      <c r="E8" s="150"/>
      <c r="F8" s="151">
        <v>43989</v>
      </c>
      <c r="G8" s="152"/>
      <c r="H8" s="153"/>
    </row>
    <row r="9" spans="1:8" x14ac:dyDescent="0.15">
      <c r="A9" s="134" t="s">
        <v>530</v>
      </c>
      <c r="B9" s="139"/>
      <c r="C9" s="140"/>
      <c r="D9" s="141">
        <v>56084</v>
      </c>
      <c r="E9" s="142"/>
      <c r="F9" s="143">
        <v>103975</v>
      </c>
      <c r="G9" s="144"/>
      <c r="H9" s="145"/>
    </row>
    <row r="10" spans="1:8" x14ac:dyDescent="0.15">
      <c r="A10" s="146"/>
      <c r="B10" s="147"/>
      <c r="C10" s="148"/>
      <c r="D10" s="149">
        <v>33185</v>
      </c>
      <c r="E10" s="150"/>
      <c r="F10" s="151">
        <v>52698</v>
      </c>
      <c r="G10" s="152"/>
      <c r="H10" s="153"/>
    </row>
    <row r="11" spans="1:8" x14ac:dyDescent="0.15">
      <c r="A11" s="134" t="s">
        <v>531</v>
      </c>
      <c r="B11" s="139"/>
      <c r="C11" s="140"/>
      <c r="D11" s="141">
        <v>55981</v>
      </c>
      <c r="E11" s="142"/>
      <c r="F11" s="143">
        <v>112678</v>
      </c>
      <c r="G11" s="144"/>
      <c r="H11" s="145"/>
    </row>
    <row r="12" spans="1:8" x14ac:dyDescent="0.15">
      <c r="A12" s="146"/>
      <c r="B12" s="147"/>
      <c r="C12" s="154"/>
      <c r="D12" s="149">
        <v>31749</v>
      </c>
      <c r="E12" s="150"/>
      <c r="F12" s="151">
        <v>55165</v>
      </c>
      <c r="G12" s="152"/>
      <c r="H12" s="153"/>
    </row>
    <row r="13" spans="1:8" x14ac:dyDescent="0.15">
      <c r="A13" s="134"/>
      <c r="B13" s="139"/>
      <c r="C13" s="140"/>
      <c r="D13" s="141">
        <v>68853</v>
      </c>
      <c r="E13" s="142"/>
      <c r="F13" s="143">
        <v>104597</v>
      </c>
      <c r="G13" s="155"/>
      <c r="H13" s="145"/>
    </row>
    <row r="14" spans="1:8" x14ac:dyDescent="0.15">
      <c r="A14" s="146"/>
      <c r="B14" s="147"/>
      <c r="C14" s="148"/>
      <c r="D14" s="149">
        <v>47100</v>
      </c>
      <c r="E14" s="150"/>
      <c r="F14" s="151">
        <v>51519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8.0299999999999994</v>
      </c>
      <c r="C19" s="156">
        <f>ROUND(VALUE(SUBSTITUTE(実質収支比率等に係る経年分析!G$48,"▲","-")),2)</f>
        <v>5.89</v>
      </c>
      <c r="D19" s="156">
        <f>ROUND(VALUE(SUBSTITUTE(実質収支比率等に係る経年分析!H$48,"▲","-")),2)</f>
        <v>9.16</v>
      </c>
      <c r="E19" s="156">
        <f>ROUND(VALUE(SUBSTITUTE(実質収支比率等に係る経年分析!I$48,"▲","-")),2)</f>
        <v>7.98</v>
      </c>
      <c r="F19" s="156">
        <f>ROUND(VALUE(SUBSTITUTE(実質収支比率等に係る経年分析!J$48,"▲","-")),2)</f>
        <v>7.12</v>
      </c>
    </row>
    <row r="20" spans="1:11" x14ac:dyDescent="0.15">
      <c r="A20" s="156" t="s">
        <v>53</v>
      </c>
      <c r="B20" s="156">
        <f>ROUND(VALUE(SUBSTITUTE(実質収支比率等に係る経年分析!F$47,"▲","-")),2)</f>
        <v>19.53</v>
      </c>
      <c r="C20" s="156">
        <f>ROUND(VALUE(SUBSTITUTE(実質収支比率等に係る経年分析!G$47,"▲","-")),2)</f>
        <v>18.28</v>
      </c>
      <c r="D20" s="156">
        <f>ROUND(VALUE(SUBSTITUTE(実質収支比率等に係る経年分析!H$47,"▲","-")),2)</f>
        <v>18.61</v>
      </c>
      <c r="E20" s="156">
        <f>ROUND(VALUE(SUBSTITUTE(実質収支比率等に係る経年分析!I$47,"▲","-")),2)</f>
        <v>18.95</v>
      </c>
      <c r="F20" s="156">
        <f>ROUND(VALUE(SUBSTITUTE(実質収支比率等に係る経年分析!J$47,"▲","-")),2)</f>
        <v>18.59</v>
      </c>
    </row>
    <row r="21" spans="1:11" x14ac:dyDescent="0.15">
      <c r="A21" s="156" t="s">
        <v>54</v>
      </c>
      <c r="B21" s="156">
        <f>IF(ISNUMBER(VALUE(SUBSTITUTE(実質収支比率等に係る経年分析!F$49,"▲","-"))),ROUND(VALUE(SUBSTITUTE(実質収支比率等に係る経年分析!F$49,"▲","-")),2),NA())</f>
        <v>3.11</v>
      </c>
      <c r="C21" s="156">
        <f>IF(ISNUMBER(VALUE(SUBSTITUTE(実質収支比率等に係る経年分析!G$49,"▲","-"))),ROUND(VALUE(SUBSTITUTE(実質収支比率等に係る経年分析!G$49,"▲","-")),2),NA())</f>
        <v>-1.62</v>
      </c>
      <c r="D21" s="156">
        <f>IF(ISNUMBER(VALUE(SUBSTITUTE(実質収支比率等に係る経年分析!H$49,"▲","-"))),ROUND(VALUE(SUBSTITUTE(実質収支比率等に係る経年分析!H$49,"▲","-")),2),NA())</f>
        <v>3.17</v>
      </c>
      <c r="E21" s="156">
        <f>IF(ISNUMBER(VALUE(SUBSTITUTE(実質収支比率等に係る経年分析!I$49,"▲","-"))),ROUND(VALUE(SUBSTITUTE(実質収支比率等に係る経年分析!I$49,"▲","-")),2),NA())</f>
        <v>-1.34</v>
      </c>
      <c r="F21" s="156">
        <f>IF(ISNUMBER(VALUE(SUBSTITUTE(実質収支比率等に係る経年分析!J$49,"▲","-"))),ROUND(VALUE(SUBSTITUTE(実質収支比率等に係る経年分析!J$49,"▲","-")),2),NA())</f>
        <v>-0.69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15">
      <c r="A30" s="157" t="str">
        <f>IF(連結実質赤字比率に係る赤字・黒字の構成分析!C$40="",NA(),連結実質赤字比率に係る赤字・黒字の構成分析!C$40)</f>
        <v>町営公園墓地事業特別会計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0.14000000000000001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0.15</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v>
      </c>
    </row>
    <row r="31" spans="1:11" x14ac:dyDescent="0.15">
      <c r="A31" s="157" t="str">
        <f>IF(連結実質赤字比率に係る赤字・黒字の構成分析!C$39="",NA(),連結実質赤字比率に係る赤字・黒字の構成分析!C$39)</f>
        <v>浄化槽整備事業特別会計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0.17</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0.9</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1.01</v>
      </c>
    </row>
    <row r="34" spans="1:16" x14ac:dyDescent="0.1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2.37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3.53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3.38</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8.06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6.13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8.25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7.43</v>
      </c>
    </row>
    <row r="36" spans="1:16" x14ac:dyDescent="0.15">
      <c r="A36" s="157" t="str">
        <f>IF(連結実質赤字比率に係る赤字・黒字の構成分析!C$34="",NA(),連結実質赤字比率に係る赤字・黒字の構成分析!C$34)</f>
        <v>住宅新築資金等貸付事業特別会計</v>
      </c>
      <c r="B36" s="157">
        <f>IF(ROUND(VALUE(SUBSTITUTE(連結実質赤字比率に係る赤字・黒字の構成分析!F$34,"▲", "-")), 2) &lt; 0, ABS(ROUND(VALUE(SUBSTITUTE(連結実質赤字比率に係る赤字・黒字の構成分析!F$34,"▲", "-")), 2)), NA())</f>
        <v>0.45</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0.42</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0.43</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0.43</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0.41</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1036</v>
      </c>
      <c r="E42" s="158"/>
      <c r="F42" s="158"/>
      <c r="G42" s="158">
        <f>'実質公債費比率（分子）の構造'!L$52</f>
        <v>1061</v>
      </c>
      <c r="H42" s="158"/>
      <c r="I42" s="158"/>
      <c r="J42" s="158">
        <f>'実質公債費比率（分子）の構造'!M$52</f>
        <v>1127</v>
      </c>
      <c r="K42" s="158"/>
      <c r="L42" s="158"/>
      <c r="M42" s="158">
        <f>'実質公債費比率（分子）の構造'!N$52</f>
        <v>1032</v>
      </c>
      <c r="N42" s="158"/>
      <c r="O42" s="158"/>
      <c r="P42" s="158">
        <f>'実質公債費比率（分子）の構造'!O$52</f>
        <v>1018</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7</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26</v>
      </c>
      <c r="C45" s="158"/>
      <c r="D45" s="158"/>
      <c r="E45" s="158">
        <f>'実質公債費比率（分子）の構造'!L$49</f>
        <v>26</v>
      </c>
      <c r="F45" s="158"/>
      <c r="G45" s="158"/>
      <c r="H45" s="158">
        <f>'実質公債費比率（分子）の構造'!M$49</f>
        <v>23</v>
      </c>
      <c r="I45" s="158"/>
      <c r="J45" s="158"/>
      <c r="K45" s="158">
        <f>'実質公債費比率（分子）の構造'!N$49</f>
        <v>25</v>
      </c>
      <c r="L45" s="158"/>
      <c r="M45" s="158"/>
      <c r="N45" s="158">
        <f>'実質公債費比率（分子）の構造'!O$49</f>
        <v>19</v>
      </c>
      <c r="O45" s="158"/>
      <c r="P45" s="158"/>
    </row>
    <row r="46" spans="1:16" x14ac:dyDescent="0.15">
      <c r="A46" s="158" t="s">
        <v>64</v>
      </c>
      <c r="B46" s="158">
        <f>'実質公債費比率（分子）の構造'!K$48</f>
        <v>298</v>
      </c>
      <c r="C46" s="158"/>
      <c r="D46" s="158"/>
      <c r="E46" s="158">
        <f>'実質公債費比率（分子）の構造'!L$48</f>
        <v>303</v>
      </c>
      <c r="F46" s="158"/>
      <c r="G46" s="158"/>
      <c r="H46" s="158">
        <f>'実質公債費比率（分子）の構造'!M$48</f>
        <v>363</v>
      </c>
      <c r="I46" s="158"/>
      <c r="J46" s="158"/>
      <c r="K46" s="158">
        <f>'実質公債費比率（分子）の構造'!N$48</f>
        <v>397</v>
      </c>
      <c r="L46" s="158"/>
      <c r="M46" s="158"/>
      <c r="N46" s="158">
        <f>'実質公債費比率（分子）の構造'!O$48</f>
        <v>327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966</v>
      </c>
      <c r="C49" s="158"/>
      <c r="D49" s="158"/>
      <c r="E49" s="158">
        <f>'実質公債費比率（分子）の構造'!L$45</f>
        <v>991</v>
      </c>
      <c r="F49" s="158"/>
      <c r="G49" s="158"/>
      <c r="H49" s="158">
        <f>'実質公債費比率（分子）の構造'!M$45</f>
        <v>1096</v>
      </c>
      <c r="I49" s="158"/>
      <c r="J49" s="158"/>
      <c r="K49" s="158">
        <f>'実質公債費比率（分子）の構造'!N$45</f>
        <v>1006</v>
      </c>
      <c r="L49" s="158"/>
      <c r="M49" s="158"/>
      <c r="N49" s="158">
        <f>'実質公債費比率（分子）の構造'!O$45</f>
        <v>966</v>
      </c>
      <c r="O49" s="158"/>
      <c r="P49" s="158"/>
    </row>
    <row r="50" spans="1:16" x14ac:dyDescent="0.15">
      <c r="A50" s="158" t="s">
        <v>67</v>
      </c>
      <c r="B50" s="158" t="e">
        <f>NA()</f>
        <v>#N/A</v>
      </c>
      <c r="C50" s="158">
        <f>IF(ISNUMBER('実質公債費比率（分子）の構造'!K$53),'実質公債費比率（分子）の構造'!K$53,NA())</f>
        <v>261</v>
      </c>
      <c r="D50" s="158" t="e">
        <f>NA()</f>
        <v>#N/A</v>
      </c>
      <c r="E50" s="158" t="e">
        <f>NA()</f>
        <v>#N/A</v>
      </c>
      <c r="F50" s="158">
        <f>IF(ISNUMBER('実質公債費比率（分子）の構造'!L$53),'実質公債費比率（分子）の構造'!L$53,NA())</f>
        <v>259</v>
      </c>
      <c r="G50" s="158" t="e">
        <f>NA()</f>
        <v>#N/A</v>
      </c>
      <c r="H50" s="158" t="e">
        <f>NA()</f>
        <v>#N/A</v>
      </c>
      <c r="I50" s="158">
        <f>IF(ISNUMBER('実質公債費比率（分子）の構造'!M$53),'実質公債費比率（分子）の構造'!M$53,NA())</f>
        <v>355</v>
      </c>
      <c r="J50" s="158" t="e">
        <f>NA()</f>
        <v>#N/A</v>
      </c>
      <c r="K50" s="158" t="e">
        <f>NA()</f>
        <v>#N/A</v>
      </c>
      <c r="L50" s="158">
        <f>IF(ISNUMBER('実質公債費比率（分子）の構造'!N$53),'実質公債費比率（分子）の構造'!N$53,NA())</f>
        <v>396</v>
      </c>
      <c r="M50" s="158" t="e">
        <f>NA()</f>
        <v>#N/A</v>
      </c>
      <c r="N50" s="158" t="e">
        <f>NA()</f>
        <v>#N/A</v>
      </c>
      <c r="O50" s="158">
        <f>IF(ISNUMBER('実質公債費比率（分子）の構造'!O$53),'実質公債費比率（分子）の構造'!O$53,NA())</f>
        <v>294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8417</v>
      </c>
      <c r="E56" s="157"/>
      <c r="F56" s="157"/>
      <c r="G56" s="157">
        <f>'将来負担比率（分子）の構造'!J$52</f>
        <v>7948</v>
      </c>
      <c r="H56" s="157"/>
      <c r="I56" s="157"/>
      <c r="J56" s="157">
        <f>'将来負担比率（分子）の構造'!K$52</f>
        <v>7251</v>
      </c>
      <c r="K56" s="157"/>
      <c r="L56" s="157"/>
      <c r="M56" s="157">
        <f>'将来負担比率（分子）の構造'!L$52</f>
        <v>6474</v>
      </c>
      <c r="N56" s="157"/>
      <c r="O56" s="157"/>
      <c r="P56" s="157">
        <f>'将来負担比率（分子）の構造'!M$52</f>
        <v>5595</v>
      </c>
    </row>
    <row r="57" spans="1:16" x14ac:dyDescent="0.15">
      <c r="A57" s="157" t="s">
        <v>42</v>
      </c>
      <c r="B57" s="157"/>
      <c r="C57" s="157"/>
      <c r="D57" s="157">
        <f>'将来負担比率（分子）の構造'!I$51</f>
        <v>63</v>
      </c>
      <c r="E57" s="157"/>
      <c r="F57" s="157"/>
      <c r="G57" s="157">
        <f>'将来負担比率（分子）の構造'!J$51</f>
        <v>59</v>
      </c>
      <c r="H57" s="157"/>
      <c r="I57" s="157"/>
      <c r="J57" s="157">
        <f>'将来負担比率（分子）の構造'!K$51</f>
        <v>55</v>
      </c>
      <c r="K57" s="157"/>
      <c r="L57" s="157"/>
      <c r="M57" s="157">
        <f>'将来負担比率（分子）の構造'!L$51</f>
        <v>47</v>
      </c>
      <c r="N57" s="157"/>
      <c r="O57" s="157"/>
      <c r="P57" s="157">
        <f>'将来負担比率（分子）の構造'!M$51</f>
        <v>39</v>
      </c>
    </row>
    <row r="58" spans="1:16" x14ac:dyDescent="0.15">
      <c r="A58" s="157" t="s">
        <v>41</v>
      </c>
      <c r="B58" s="157"/>
      <c r="C58" s="157"/>
      <c r="D58" s="157">
        <f>'将来負担比率（分子）の構造'!I$50</f>
        <v>2927</v>
      </c>
      <c r="E58" s="157"/>
      <c r="F58" s="157"/>
      <c r="G58" s="157">
        <f>'将来負担比率（分子）の構造'!J$50</f>
        <v>3290</v>
      </c>
      <c r="H58" s="157"/>
      <c r="I58" s="157"/>
      <c r="J58" s="157">
        <f>'将来負担比率（分子）の構造'!K$50</f>
        <v>3400</v>
      </c>
      <c r="K58" s="157"/>
      <c r="L58" s="157"/>
      <c r="M58" s="157">
        <f>'将来負担比率（分子）の構造'!L$50</f>
        <v>3625</v>
      </c>
      <c r="N58" s="157"/>
      <c r="O58" s="157"/>
      <c r="P58" s="157">
        <f>'将来負担比率（分子）の構造'!M$50</f>
        <v>3685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599</v>
      </c>
      <c r="C62" s="157"/>
      <c r="D62" s="157"/>
      <c r="E62" s="157">
        <f>'将来負担比率（分子）の構造'!J$45</f>
        <v>596</v>
      </c>
      <c r="F62" s="157"/>
      <c r="G62" s="157"/>
      <c r="H62" s="157">
        <f>'将来負担比率（分子）の構造'!K$45</f>
        <v>595</v>
      </c>
      <c r="I62" s="157"/>
      <c r="J62" s="157"/>
      <c r="K62" s="157">
        <f>'将来負担比率（分子）の構造'!L$45</f>
        <v>601</v>
      </c>
      <c r="L62" s="157"/>
      <c r="M62" s="157"/>
      <c r="N62" s="157">
        <f>'将来負担比率（分子）の構造'!M$45</f>
        <v>588</v>
      </c>
      <c r="O62" s="157"/>
      <c r="P62" s="157"/>
    </row>
    <row r="63" spans="1:16" x14ac:dyDescent="0.15">
      <c r="A63" s="157" t="s">
        <v>34</v>
      </c>
      <c r="B63" s="157">
        <f>'将来負担比率（分子）の構造'!I$44</f>
        <v>103</v>
      </c>
      <c r="C63" s="157"/>
      <c r="D63" s="157"/>
      <c r="E63" s="157">
        <f>'将来負担比率（分子）の構造'!J$44</f>
        <v>81</v>
      </c>
      <c r="F63" s="157"/>
      <c r="G63" s="157"/>
      <c r="H63" s="157">
        <f>'将来負担比率（分子）の構造'!K$44</f>
        <v>73</v>
      </c>
      <c r="I63" s="157"/>
      <c r="J63" s="157"/>
      <c r="K63" s="157">
        <f>'将来負担比率（分子）の構造'!L$44</f>
        <v>70</v>
      </c>
      <c r="L63" s="157"/>
      <c r="M63" s="157"/>
      <c r="N63" s="157">
        <f>'将来負担比率（分子）の構造'!M$44</f>
        <v>60</v>
      </c>
      <c r="O63" s="157"/>
      <c r="P63" s="157"/>
    </row>
    <row r="64" spans="1:16" x14ac:dyDescent="0.15">
      <c r="A64" s="157" t="s">
        <v>33</v>
      </c>
      <c r="B64" s="157">
        <f>'将来負担比率（分子）の構造'!I$43</f>
        <v>2832</v>
      </c>
      <c r="C64" s="157"/>
      <c r="D64" s="157"/>
      <c r="E64" s="157">
        <f>'将来負担比率（分子）の構造'!J$43</f>
        <v>2443</v>
      </c>
      <c r="F64" s="157"/>
      <c r="G64" s="157"/>
      <c r="H64" s="157">
        <f>'将来負担比率（分子）の構造'!K$43</f>
        <v>2348</v>
      </c>
      <c r="I64" s="157"/>
      <c r="J64" s="157"/>
      <c r="K64" s="157">
        <f>'将来負担比率（分子）の構造'!L$43</f>
        <v>2440</v>
      </c>
      <c r="L64" s="157"/>
      <c r="M64" s="157"/>
      <c r="N64" s="157">
        <f>'将来負担比率（分子）の構造'!M$43</f>
        <v>2226</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5839</v>
      </c>
      <c r="C66" s="157"/>
      <c r="D66" s="157"/>
      <c r="E66" s="157">
        <f>'将来負担比率（分子）の構造'!J$41</f>
        <v>5377</v>
      </c>
      <c r="F66" s="157"/>
      <c r="G66" s="157"/>
      <c r="H66" s="157">
        <f>'将来負担比率（分子）の構造'!K$41</f>
        <v>4765</v>
      </c>
      <c r="I66" s="157"/>
      <c r="J66" s="157"/>
      <c r="K66" s="157">
        <f>'将来負担比率（分子）の構造'!L$41</f>
        <v>4059</v>
      </c>
      <c r="L66" s="157"/>
      <c r="M66" s="157"/>
      <c r="N66" s="157">
        <f>'将来負担比率（分子）の構造'!M$41</f>
        <v>3383</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998</v>
      </c>
      <c r="C72" s="161">
        <f>基金残高に係る経年分析!G55</f>
        <v>998</v>
      </c>
      <c r="D72" s="161">
        <f>基金残高に係る経年分析!H55</f>
        <v>999</v>
      </c>
    </row>
    <row r="73" spans="1:16" x14ac:dyDescent="0.15">
      <c r="A73" s="160" t="s">
        <v>74</v>
      </c>
      <c r="B73" s="161">
        <f>基金残高に係る経年分析!F56</f>
        <v>783</v>
      </c>
      <c r="C73" s="161">
        <f>基金残高に係る経年分析!G56</f>
        <v>817</v>
      </c>
      <c r="D73" s="161">
        <f>基金残高に係る経年分析!H56</f>
        <v>849</v>
      </c>
    </row>
    <row r="74" spans="1:16" x14ac:dyDescent="0.15">
      <c r="A74" s="160" t="s">
        <v>75</v>
      </c>
      <c r="B74" s="161">
        <f>基金残高に係る経年分析!F57</f>
        <v>2610</v>
      </c>
      <c r="C74" s="161">
        <f>基金残高に係る経年分析!G57</f>
        <v>2782</v>
      </c>
      <c r="D74" s="161">
        <f>基金残高に係る経年分析!H57</f>
        <v>2848</v>
      </c>
    </row>
  </sheetData>
  <sheetProtection algorithmName="SHA-512" hashValue="5NiWUfLuQXqZ/SXUzY9qN+STV5TCRxwbEi2weotQqANnACI57T6kbfuM4wEbXU/XTEQg+IxJcW1JNfKCotxq7Q==" saltValue="2PfMmCsqAT0nw5uA7eJs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1310728</v>
      </c>
      <c r="S5" s="664"/>
      <c r="T5" s="664"/>
      <c r="U5" s="664"/>
      <c r="V5" s="664"/>
      <c r="W5" s="664"/>
      <c r="X5" s="664"/>
      <c r="Y5" s="689"/>
      <c r="Z5" s="702">
        <v>15.9</v>
      </c>
      <c r="AA5" s="702"/>
      <c r="AB5" s="702"/>
      <c r="AC5" s="702"/>
      <c r="AD5" s="703">
        <v>1310728</v>
      </c>
      <c r="AE5" s="703"/>
      <c r="AF5" s="703"/>
      <c r="AG5" s="703"/>
      <c r="AH5" s="703"/>
      <c r="AI5" s="703"/>
      <c r="AJ5" s="703"/>
      <c r="AK5" s="703"/>
      <c r="AL5" s="690">
        <v>24.2</v>
      </c>
      <c r="AM5" s="672"/>
      <c r="AN5" s="672"/>
      <c r="AO5" s="691"/>
      <c r="AP5" s="666" t="s">
        <v>217</v>
      </c>
      <c r="AQ5" s="667"/>
      <c r="AR5" s="667"/>
      <c r="AS5" s="667"/>
      <c r="AT5" s="667"/>
      <c r="AU5" s="667"/>
      <c r="AV5" s="667"/>
      <c r="AW5" s="667"/>
      <c r="AX5" s="667"/>
      <c r="AY5" s="667"/>
      <c r="AZ5" s="667"/>
      <c r="BA5" s="667"/>
      <c r="BB5" s="667"/>
      <c r="BC5" s="667"/>
      <c r="BD5" s="667"/>
      <c r="BE5" s="667"/>
      <c r="BF5" s="668"/>
      <c r="BG5" s="608">
        <v>1297649</v>
      </c>
      <c r="BH5" s="609"/>
      <c r="BI5" s="609"/>
      <c r="BJ5" s="609"/>
      <c r="BK5" s="609"/>
      <c r="BL5" s="609"/>
      <c r="BM5" s="609"/>
      <c r="BN5" s="610"/>
      <c r="BO5" s="646">
        <v>99</v>
      </c>
      <c r="BP5" s="646"/>
      <c r="BQ5" s="646"/>
      <c r="BR5" s="646"/>
      <c r="BS5" s="647" t="s">
        <v>122</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88019</v>
      </c>
      <c r="S6" s="609"/>
      <c r="T6" s="609"/>
      <c r="U6" s="609"/>
      <c r="V6" s="609"/>
      <c r="W6" s="609"/>
      <c r="X6" s="609"/>
      <c r="Y6" s="610"/>
      <c r="Z6" s="646">
        <v>1.1000000000000001</v>
      </c>
      <c r="AA6" s="646"/>
      <c r="AB6" s="646"/>
      <c r="AC6" s="646"/>
      <c r="AD6" s="647">
        <v>88019</v>
      </c>
      <c r="AE6" s="647"/>
      <c r="AF6" s="647"/>
      <c r="AG6" s="647"/>
      <c r="AH6" s="647"/>
      <c r="AI6" s="647"/>
      <c r="AJ6" s="647"/>
      <c r="AK6" s="647"/>
      <c r="AL6" s="611">
        <v>1.6</v>
      </c>
      <c r="AM6" s="612"/>
      <c r="AN6" s="612"/>
      <c r="AO6" s="648"/>
      <c r="AP6" s="605" t="s">
        <v>222</v>
      </c>
      <c r="AQ6" s="606"/>
      <c r="AR6" s="606"/>
      <c r="AS6" s="606"/>
      <c r="AT6" s="606"/>
      <c r="AU6" s="606"/>
      <c r="AV6" s="606"/>
      <c r="AW6" s="606"/>
      <c r="AX6" s="606"/>
      <c r="AY6" s="606"/>
      <c r="AZ6" s="606"/>
      <c r="BA6" s="606"/>
      <c r="BB6" s="606"/>
      <c r="BC6" s="606"/>
      <c r="BD6" s="606"/>
      <c r="BE6" s="606"/>
      <c r="BF6" s="607"/>
      <c r="BG6" s="608">
        <v>1297649</v>
      </c>
      <c r="BH6" s="609"/>
      <c r="BI6" s="609"/>
      <c r="BJ6" s="609"/>
      <c r="BK6" s="609"/>
      <c r="BL6" s="609"/>
      <c r="BM6" s="609"/>
      <c r="BN6" s="610"/>
      <c r="BO6" s="646">
        <v>99</v>
      </c>
      <c r="BP6" s="646"/>
      <c r="BQ6" s="646"/>
      <c r="BR6" s="646"/>
      <c r="BS6" s="647" t="s">
        <v>122</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92295</v>
      </c>
      <c r="CS6" s="609"/>
      <c r="CT6" s="609"/>
      <c r="CU6" s="609"/>
      <c r="CV6" s="609"/>
      <c r="CW6" s="609"/>
      <c r="CX6" s="609"/>
      <c r="CY6" s="610"/>
      <c r="CZ6" s="690">
        <v>1.2</v>
      </c>
      <c r="DA6" s="672"/>
      <c r="DB6" s="672"/>
      <c r="DC6" s="692"/>
      <c r="DD6" s="614" t="s">
        <v>122</v>
      </c>
      <c r="DE6" s="609"/>
      <c r="DF6" s="609"/>
      <c r="DG6" s="609"/>
      <c r="DH6" s="609"/>
      <c r="DI6" s="609"/>
      <c r="DJ6" s="609"/>
      <c r="DK6" s="609"/>
      <c r="DL6" s="609"/>
      <c r="DM6" s="609"/>
      <c r="DN6" s="609"/>
      <c r="DO6" s="609"/>
      <c r="DP6" s="610"/>
      <c r="DQ6" s="614">
        <v>92295</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662</v>
      </c>
      <c r="S7" s="609"/>
      <c r="T7" s="609"/>
      <c r="U7" s="609"/>
      <c r="V7" s="609"/>
      <c r="W7" s="609"/>
      <c r="X7" s="609"/>
      <c r="Y7" s="610"/>
      <c r="Z7" s="646">
        <v>0</v>
      </c>
      <c r="AA7" s="646"/>
      <c r="AB7" s="646"/>
      <c r="AC7" s="646"/>
      <c r="AD7" s="647">
        <v>662</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418239</v>
      </c>
      <c r="BH7" s="609"/>
      <c r="BI7" s="609"/>
      <c r="BJ7" s="609"/>
      <c r="BK7" s="609"/>
      <c r="BL7" s="609"/>
      <c r="BM7" s="609"/>
      <c r="BN7" s="610"/>
      <c r="BO7" s="646">
        <v>31.9</v>
      </c>
      <c r="BP7" s="646"/>
      <c r="BQ7" s="646"/>
      <c r="BR7" s="646"/>
      <c r="BS7" s="647" t="s">
        <v>122</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1304529</v>
      </c>
      <c r="CS7" s="609"/>
      <c r="CT7" s="609"/>
      <c r="CU7" s="609"/>
      <c r="CV7" s="609"/>
      <c r="CW7" s="609"/>
      <c r="CX7" s="609"/>
      <c r="CY7" s="610"/>
      <c r="CZ7" s="646">
        <v>16.7</v>
      </c>
      <c r="DA7" s="646"/>
      <c r="DB7" s="646"/>
      <c r="DC7" s="646"/>
      <c r="DD7" s="614">
        <v>105190</v>
      </c>
      <c r="DE7" s="609"/>
      <c r="DF7" s="609"/>
      <c r="DG7" s="609"/>
      <c r="DH7" s="609"/>
      <c r="DI7" s="609"/>
      <c r="DJ7" s="609"/>
      <c r="DK7" s="609"/>
      <c r="DL7" s="609"/>
      <c r="DM7" s="609"/>
      <c r="DN7" s="609"/>
      <c r="DO7" s="609"/>
      <c r="DP7" s="610"/>
      <c r="DQ7" s="614">
        <v>1016206</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9609</v>
      </c>
      <c r="S8" s="609"/>
      <c r="T8" s="609"/>
      <c r="U8" s="609"/>
      <c r="V8" s="609"/>
      <c r="W8" s="609"/>
      <c r="X8" s="609"/>
      <c r="Y8" s="610"/>
      <c r="Z8" s="646">
        <v>0.1</v>
      </c>
      <c r="AA8" s="646"/>
      <c r="AB8" s="646"/>
      <c r="AC8" s="646"/>
      <c r="AD8" s="647">
        <v>9609</v>
      </c>
      <c r="AE8" s="647"/>
      <c r="AF8" s="647"/>
      <c r="AG8" s="647"/>
      <c r="AH8" s="647"/>
      <c r="AI8" s="647"/>
      <c r="AJ8" s="647"/>
      <c r="AK8" s="647"/>
      <c r="AL8" s="611">
        <v>0.2</v>
      </c>
      <c r="AM8" s="612"/>
      <c r="AN8" s="612"/>
      <c r="AO8" s="648"/>
      <c r="AP8" s="605" t="s">
        <v>228</v>
      </c>
      <c r="AQ8" s="606"/>
      <c r="AR8" s="606"/>
      <c r="AS8" s="606"/>
      <c r="AT8" s="606"/>
      <c r="AU8" s="606"/>
      <c r="AV8" s="606"/>
      <c r="AW8" s="606"/>
      <c r="AX8" s="606"/>
      <c r="AY8" s="606"/>
      <c r="AZ8" s="606"/>
      <c r="BA8" s="606"/>
      <c r="BB8" s="606"/>
      <c r="BC8" s="606"/>
      <c r="BD8" s="606"/>
      <c r="BE8" s="606"/>
      <c r="BF8" s="607"/>
      <c r="BG8" s="608">
        <v>17473</v>
      </c>
      <c r="BH8" s="609"/>
      <c r="BI8" s="609"/>
      <c r="BJ8" s="609"/>
      <c r="BK8" s="609"/>
      <c r="BL8" s="609"/>
      <c r="BM8" s="609"/>
      <c r="BN8" s="610"/>
      <c r="BO8" s="646">
        <v>1.3</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2555793</v>
      </c>
      <c r="CS8" s="609"/>
      <c r="CT8" s="609"/>
      <c r="CU8" s="609"/>
      <c r="CV8" s="609"/>
      <c r="CW8" s="609"/>
      <c r="CX8" s="609"/>
      <c r="CY8" s="610"/>
      <c r="CZ8" s="646">
        <v>32.700000000000003</v>
      </c>
      <c r="DA8" s="646"/>
      <c r="DB8" s="646"/>
      <c r="DC8" s="646"/>
      <c r="DD8" s="614">
        <v>23935</v>
      </c>
      <c r="DE8" s="609"/>
      <c r="DF8" s="609"/>
      <c r="DG8" s="609"/>
      <c r="DH8" s="609"/>
      <c r="DI8" s="609"/>
      <c r="DJ8" s="609"/>
      <c r="DK8" s="609"/>
      <c r="DL8" s="609"/>
      <c r="DM8" s="609"/>
      <c r="DN8" s="609"/>
      <c r="DO8" s="609"/>
      <c r="DP8" s="610"/>
      <c r="DQ8" s="614">
        <v>1718677</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12578</v>
      </c>
      <c r="S9" s="609"/>
      <c r="T9" s="609"/>
      <c r="U9" s="609"/>
      <c r="V9" s="609"/>
      <c r="W9" s="609"/>
      <c r="X9" s="609"/>
      <c r="Y9" s="610"/>
      <c r="Z9" s="646">
        <v>0.2</v>
      </c>
      <c r="AA9" s="646"/>
      <c r="AB9" s="646"/>
      <c r="AC9" s="646"/>
      <c r="AD9" s="647">
        <v>12578</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349853</v>
      </c>
      <c r="BH9" s="609"/>
      <c r="BI9" s="609"/>
      <c r="BJ9" s="609"/>
      <c r="BK9" s="609"/>
      <c r="BL9" s="609"/>
      <c r="BM9" s="609"/>
      <c r="BN9" s="610"/>
      <c r="BO9" s="646">
        <v>26.7</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602833</v>
      </c>
      <c r="CS9" s="609"/>
      <c r="CT9" s="609"/>
      <c r="CU9" s="609"/>
      <c r="CV9" s="609"/>
      <c r="CW9" s="609"/>
      <c r="CX9" s="609"/>
      <c r="CY9" s="610"/>
      <c r="CZ9" s="646">
        <v>7.7</v>
      </c>
      <c r="DA9" s="646"/>
      <c r="DB9" s="646"/>
      <c r="DC9" s="646"/>
      <c r="DD9" s="614">
        <v>4889</v>
      </c>
      <c r="DE9" s="609"/>
      <c r="DF9" s="609"/>
      <c r="DG9" s="609"/>
      <c r="DH9" s="609"/>
      <c r="DI9" s="609"/>
      <c r="DJ9" s="609"/>
      <c r="DK9" s="609"/>
      <c r="DL9" s="609"/>
      <c r="DM9" s="609"/>
      <c r="DN9" s="609"/>
      <c r="DO9" s="609"/>
      <c r="DP9" s="610"/>
      <c r="DQ9" s="614">
        <v>539134</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37803</v>
      </c>
      <c r="BH10" s="609"/>
      <c r="BI10" s="609"/>
      <c r="BJ10" s="609"/>
      <c r="BK10" s="609"/>
      <c r="BL10" s="609"/>
      <c r="BM10" s="609"/>
      <c r="BN10" s="610"/>
      <c r="BO10" s="646">
        <v>2.9</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257711</v>
      </c>
      <c r="S11" s="609"/>
      <c r="T11" s="609"/>
      <c r="U11" s="609"/>
      <c r="V11" s="609"/>
      <c r="W11" s="609"/>
      <c r="X11" s="609"/>
      <c r="Y11" s="610"/>
      <c r="Z11" s="611">
        <v>3.1</v>
      </c>
      <c r="AA11" s="612"/>
      <c r="AB11" s="612"/>
      <c r="AC11" s="613"/>
      <c r="AD11" s="614">
        <v>257711</v>
      </c>
      <c r="AE11" s="609"/>
      <c r="AF11" s="609"/>
      <c r="AG11" s="609"/>
      <c r="AH11" s="609"/>
      <c r="AI11" s="609"/>
      <c r="AJ11" s="609"/>
      <c r="AK11" s="610"/>
      <c r="AL11" s="611">
        <v>4.8</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13110</v>
      </c>
      <c r="BH11" s="609"/>
      <c r="BI11" s="609"/>
      <c r="BJ11" s="609"/>
      <c r="BK11" s="609"/>
      <c r="BL11" s="609"/>
      <c r="BM11" s="609"/>
      <c r="BN11" s="610"/>
      <c r="BO11" s="646">
        <v>1</v>
      </c>
      <c r="BP11" s="646"/>
      <c r="BQ11" s="646"/>
      <c r="BR11" s="646"/>
      <c r="BS11" s="647" t="s">
        <v>122</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700090</v>
      </c>
      <c r="CS11" s="609"/>
      <c r="CT11" s="609"/>
      <c r="CU11" s="609"/>
      <c r="CV11" s="609"/>
      <c r="CW11" s="609"/>
      <c r="CX11" s="609"/>
      <c r="CY11" s="610"/>
      <c r="CZ11" s="646">
        <v>8.9</v>
      </c>
      <c r="DA11" s="646"/>
      <c r="DB11" s="646"/>
      <c r="DC11" s="646"/>
      <c r="DD11" s="614">
        <v>157232</v>
      </c>
      <c r="DE11" s="609"/>
      <c r="DF11" s="609"/>
      <c r="DG11" s="609"/>
      <c r="DH11" s="609"/>
      <c r="DI11" s="609"/>
      <c r="DJ11" s="609"/>
      <c r="DK11" s="609"/>
      <c r="DL11" s="609"/>
      <c r="DM11" s="609"/>
      <c r="DN11" s="609"/>
      <c r="DO11" s="609"/>
      <c r="DP11" s="610"/>
      <c r="DQ11" s="614">
        <v>395288</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v>25471</v>
      </c>
      <c r="S12" s="609"/>
      <c r="T12" s="609"/>
      <c r="U12" s="609"/>
      <c r="V12" s="609"/>
      <c r="W12" s="609"/>
      <c r="X12" s="609"/>
      <c r="Y12" s="610"/>
      <c r="Z12" s="646">
        <v>0.3</v>
      </c>
      <c r="AA12" s="646"/>
      <c r="AB12" s="646"/>
      <c r="AC12" s="646"/>
      <c r="AD12" s="647">
        <v>25471</v>
      </c>
      <c r="AE12" s="647"/>
      <c r="AF12" s="647"/>
      <c r="AG12" s="647"/>
      <c r="AH12" s="647"/>
      <c r="AI12" s="647"/>
      <c r="AJ12" s="647"/>
      <c r="AK12" s="647"/>
      <c r="AL12" s="611">
        <v>0.5</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770175</v>
      </c>
      <c r="BH12" s="609"/>
      <c r="BI12" s="609"/>
      <c r="BJ12" s="609"/>
      <c r="BK12" s="609"/>
      <c r="BL12" s="609"/>
      <c r="BM12" s="609"/>
      <c r="BN12" s="610"/>
      <c r="BO12" s="646">
        <v>58.8</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111761</v>
      </c>
      <c r="CS12" s="609"/>
      <c r="CT12" s="609"/>
      <c r="CU12" s="609"/>
      <c r="CV12" s="609"/>
      <c r="CW12" s="609"/>
      <c r="CX12" s="609"/>
      <c r="CY12" s="610"/>
      <c r="CZ12" s="646">
        <v>1.4</v>
      </c>
      <c r="DA12" s="646"/>
      <c r="DB12" s="646"/>
      <c r="DC12" s="646"/>
      <c r="DD12" s="614" t="s">
        <v>122</v>
      </c>
      <c r="DE12" s="609"/>
      <c r="DF12" s="609"/>
      <c r="DG12" s="609"/>
      <c r="DH12" s="609"/>
      <c r="DI12" s="609"/>
      <c r="DJ12" s="609"/>
      <c r="DK12" s="609"/>
      <c r="DL12" s="609"/>
      <c r="DM12" s="609"/>
      <c r="DN12" s="609"/>
      <c r="DO12" s="609"/>
      <c r="DP12" s="610"/>
      <c r="DQ12" s="614">
        <v>88538</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742861</v>
      </c>
      <c r="BH13" s="609"/>
      <c r="BI13" s="609"/>
      <c r="BJ13" s="609"/>
      <c r="BK13" s="609"/>
      <c r="BL13" s="609"/>
      <c r="BM13" s="609"/>
      <c r="BN13" s="610"/>
      <c r="BO13" s="646">
        <v>56.7</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530123</v>
      </c>
      <c r="CS13" s="609"/>
      <c r="CT13" s="609"/>
      <c r="CU13" s="609"/>
      <c r="CV13" s="609"/>
      <c r="CW13" s="609"/>
      <c r="CX13" s="609"/>
      <c r="CY13" s="610"/>
      <c r="CZ13" s="646">
        <v>6.8</v>
      </c>
      <c r="DA13" s="646"/>
      <c r="DB13" s="646"/>
      <c r="DC13" s="646"/>
      <c r="DD13" s="614">
        <v>216971</v>
      </c>
      <c r="DE13" s="609"/>
      <c r="DF13" s="609"/>
      <c r="DG13" s="609"/>
      <c r="DH13" s="609"/>
      <c r="DI13" s="609"/>
      <c r="DJ13" s="609"/>
      <c r="DK13" s="609"/>
      <c r="DL13" s="609"/>
      <c r="DM13" s="609"/>
      <c r="DN13" s="609"/>
      <c r="DO13" s="609"/>
      <c r="DP13" s="610"/>
      <c r="DQ13" s="614">
        <v>356206</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49410</v>
      </c>
      <c r="BH14" s="609"/>
      <c r="BI14" s="609"/>
      <c r="BJ14" s="609"/>
      <c r="BK14" s="609"/>
      <c r="BL14" s="609"/>
      <c r="BM14" s="609"/>
      <c r="BN14" s="610"/>
      <c r="BO14" s="646">
        <v>3.8</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245718</v>
      </c>
      <c r="CS14" s="609"/>
      <c r="CT14" s="609"/>
      <c r="CU14" s="609"/>
      <c r="CV14" s="609"/>
      <c r="CW14" s="609"/>
      <c r="CX14" s="609"/>
      <c r="CY14" s="610"/>
      <c r="CZ14" s="646">
        <v>3.1</v>
      </c>
      <c r="DA14" s="646"/>
      <c r="DB14" s="646"/>
      <c r="DC14" s="646"/>
      <c r="DD14" s="614">
        <v>28822</v>
      </c>
      <c r="DE14" s="609"/>
      <c r="DF14" s="609"/>
      <c r="DG14" s="609"/>
      <c r="DH14" s="609"/>
      <c r="DI14" s="609"/>
      <c r="DJ14" s="609"/>
      <c r="DK14" s="609"/>
      <c r="DL14" s="609"/>
      <c r="DM14" s="609"/>
      <c r="DN14" s="609"/>
      <c r="DO14" s="609"/>
      <c r="DP14" s="610"/>
      <c r="DQ14" s="614">
        <v>219215</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9368</v>
      </c>
      <c r="S15" s="609"/>
      <c r="T15" s="609"/>
      <c r="U15" s="609"/>
      <c r="V15" s="609"/>
      <c r="W15" s="609"/>
      <c r="X15" s="609"/>
      <c r="Y15" s="610"/>
      <c r="Z15" s="646">
        <v>0.1</v>
      </c>
      <c r="AA15" s="646"/>
      <c r="AB15" s="646"/>
      <c r="AC15" s="646"/>
      <c r="AD15" s="647">
        <v>9368</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59825</v>
      </c>
      <c r="BH15" s="609"/>
      <c r="BI15" s="609"/>
      <c r="BJ15" s="609"/>
      <c r="BK15" s="609"/>
      <c r="BL15" s="609"/>
      <c r="BM15" s="609"/>
      <c r="BN15" s="610"/>
      <c r="BO15" s="646">
        <v>4.5999999999999996</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704362</v>
      </c>
      <c r="CS15" s="609"/>
      <c r="CT15" s="609"/>
      <c r="CU15" s="609"/>
      <c r="CV15" s="609"/>
      <c r="CW15" s="609"/>
      <c r="CX15" s="609"/>
      <c r="CY15" s="610"/>
      <c r="CZ15" s="646">
        <v>9</v>
      </c>
      <c r="DA15" s="646"/>
      <c r="DB15" s="646"/>
      <c r="DC15" s="646"/>
      <c r="DD15" s="614">
        <v>30890</v>
      </c>
      <c r="DE15" s="609"/>
      <c r="DF15" s="609"/>
      <c r="DG15" s="609"/>
      <c r="DH15" s="609"/>
      <c r="DI15" s="609"/>
      <c r="DJ15" s="609"/>
      <c r="DK15" s="609"/>
      <c r="DL15" s="609"/>
      <c r="DM15" s="609"/>
      <c r="DN15" s="609"/>
      <c r="DO15" s="609"/>
      <c r="DP15" s="610"/>
      <c r="DQ15" s="614">
        <v>599402</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14004</v>
      </c>
      <c r="S16" s="609"/>
      <c r="T16" s="609"/>
      <c r="U16" s="609"/>
      <c r="V16" s="609"/>
      <c r="W16" s="609"/>
      <c r="X16" s="609"/>
      <c r="Y16" s="610"/>
      <c r="Z16" s="646">
        <v>0.2</v>
      </c>
      <c r="AA16" s="646"/>
      <c r="AB16" s="646"/>
      <c r="AC16" s="646"/>
      <c r="AD16" s="647">
        <v>14004</v>
      </c>
      <c r="AE16" s="647"/>
      <c r="AF16" s="647"/>
      <c r="AG16" s="647"/>
      <c r="AH16" s="647"/>
      <c r="AI16" s="647"/>
      <c r="AJ16" s="647"/>
      <c r="AK16" s="647"/>
      <c r="AL16" s="611">
        <v>0.3</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11533</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7357</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48511</v>
      </c>
      <c r="S17" s="609"/>
      <c r="T17" s="609"/>
      <c r="U17" s="609"/>
      <c r="V17" s="609"/>
      <c r="W17" s="609"/>
      <c r="X17" s="609"/>
      <c r="Y17" s="610"/>
      <c r="Z17" s="646">
        <v>0.6</v>
      </c>
      <c r="AA17" s="646"/>
      <c r="AB17" s="646"/>
      <c r="AC17" s="646"/>
      <c r="AD17" s="647">
        <v>48511</v>
      </c>
      <c r="AE17" s="647"/>
      <c r="AF17" s="647"/>
      <c r="AG17" s="647"/>
      <c r="AH17" s="647"/>
      <c r="AI17" s="647"/>
      <c r="AJ17" s="647"/>
      <c r="AK17" s="647"/>
      <c r="AL17" s="611">
        <v>0.9</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965850</v>
      </c>
      <c r="CS17" s="609"/>
      <c r="CT17" s="609"/>
      <c r="CU17" s="609"/>
      <c r="CV17" s="609"/>
      <c r="CW17" s="609"/>
      <c r="CX17" s="609"/>
      <c r="CY17" s="610"/>
      <c r="CZ17" s="646">
        <v>12.3</v>
      </c>
      <c r="DA17" s="646"/>
      <c r="DB17" s="646"/>
      <c r="DC17" s="646"/>
      <c r="DD17" s="614" t="s">
        <v>122</v>
      </c>
      <c r="DE17" s="609"/>
      <c r="DF17" s="609"/>
      <c r="DG17" s="609"/>
      <c r="DH17" s="609"/>
      <c r="DI17" s="609"/>
      <c r="DJ17" s="609"/>
      <c r="DK17" s="609"/>
      <c r="DL17" s="609"/>
      <c r="DM17" s="609"/>
      <c r="DN17" s="609"/>
      <c r="DO17" s="609"/>
      <c r="DP17" s="610"/>
      <c r="DQ17" s="614">
        <v>957760</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7544</v>
      </c>
      <c r="S18" s="609"/>
      <c r="T18" s="609"/>
      <c r="U18" s="609"/>
      <c r="V18" s="609"/>
      <c r="W18" s="609"/>
      <c r="X18" s="609"/>
      <c r="Y18" s="610"/>
      <c r="Z18" s="646">
        <v>0.1</v>
      </c>
      <c r="AA18" s="646"/>
      <c r="AB18" s="646"/>
      <c r="AC18" s="646"/>
      <c r="AD18" s="647">
        <v>7544</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40967</v>
      </c>
      <c r="S19" s="609"/>
      <c r="T19" s="609"/>
      <c r="U19" s="609"/>
      <c r="V19" s="609"/>
      <c r="W19" s="609"/>
      <c r="X19" s="609"/>
      <c r="Y19" s="610"/>
      <c r="Z19" s="646">
        <v>0.5</v>
      </c>
      <c r="AA19" s="646"/>
      <c r="AB19" s="646"/>
      <c r="AC19" s="646"/>
      <c r="AD19" s="647">
        <v>40967</v>
      </c>
      <c r="AE19" s="647"/>
      <c r="AF19" s="647"/>
      <c r="AG19" s="647"/>
      <c r="AH19" s="647"/>
      <c r="AI19" s="647"/>
      <c r="AJ19" s="647"/>
      <c r="AK19" s="647"/>
      <c r="AL19" s="611">
        <v>0.8</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13079</v>
      </c>
      <c r="BH19" s="609"/>
      <c r="BI19" s="609"/>
      <c r="BJ19" s="609"/>
      <c r="BK19" s="609"/>
      <c r="BL19" s="609"/>
      <c r="BM19" s="609"/>
      <c r="BN19" s="610"/>
      <c r="BO19" s="646">
        <v>1</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263</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13079</v>
      </c>
      <c r="BH20" s="609"/>
      <c r="BI20" s="609"/>
      <c r="BJ20" s="609"/>
      <c r="BK20" s="609"/>
      <c r="BL20" s="609"/>
      <c r="BM20" s="609"/>
      <c r="BN20" s="610"/>
      <c r="BO20" s="646">
        <v>1</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7824887</v>
      </c>
      <c r="CS20" s="609"/>
      <c r="CT20" s="609"/>
      <c r="CU20" s="609"/>
      <c r="CV20" s="609"/>
      <c r="CW20" s="609"/>
      <c r="CX20" s="609"/>
      <c r="CY20" s="610"/>
      <c r="CZ20" s="646">
        <v>100</v>
      </c>
      <c r="DA20" s="646"/>
      <c r="DB20" s="646"/>
      <c r="DC20" s="646"/>
      <c r="DD20" s="614">
        <v>567929</v>
      </c>
      <c r="DE20" s="609"/>
      <c r="DF20" s="609"/>
      <c r="DG20" s="609"/>
      <c r="DH20" s="609"/>
      <c r="DI20" s="609"/>
      <c r="DJ20" s="609"/>
      <c r="DK20" s="609"/>
      <c r="DL20" s="609"/>
      <c r="DM20" s="609"/>
      <c r="DN20" s="609"/>
      <c r="DO20" s="609"/>
      <c r="DP20" s="610"/>
      <c r="DQ20" s="614">
        <v>5990078</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3852484</v>
      </c>
      <c r="S21" s="609"/>
      <c r="T21" s="609"/>
      <c r="U21" s="609"/>
      <c r="V21" s="609"/>
      <c r="W21" s="609"/>
      <c r="X21" s="609"/>
      <c r="Y21" s="610"/>
      <c r="Z21" s="646">
        <v>46.8</v>
      </c>
      <c r="AA21" s="646"/>
      <c r="AB21" s="646"/>
      <c r="AC21" s="646"/>
      <c r="AD21" s="647">
        <v>3616081</v>
      </c>
      <c r="AE21" s="647"/>
      <c r="AF21" s="647"/>
      <c r="AG21" s="647"/>
      <c r="AH21" s="647"/>
      <c r="AI21" s="647"/>
      <c r="AJ21" s="647"/>
      <c r="AK21" s="647"/>
      <c r="AL21" s="611">
        <v>66.8</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13079</v>
      </c>
      <c r="BH21" s="609"/>
      <c r="BI21" s="609"/>
      <c r="BJ21" s="609"/>
      <c r="BK21" s="609"/>
      <c r="BL21" s="609"/>
      <c r="BM21" s="609"/>
      <c r="BN21" s="610"/>
      <c r="BO21" s="646">
        <v>1</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3616081</v>
      </c>
      <c r="S22" s="609"/>
      <c r="T22" s="609"/>
      <c r="U22" s="609"/>
      <c r="V22" s="609"/>
      <c r="W22" s="609"/>
      <c r="X22" s="609"/>
      <c r="Y22" s="610"/>
      <c r="Z22" s="646">
        <v>43.9</v>
      </c>
      <c r="AA22" s="646"/>
      <c r="AB22" s="646"/>
      <c r="AC22" s="646"/>
      <c r="AD22" s="647">
        <v>3616081</v>
      </c>
      <c r="AE22" s="647"/>
      <c r="AF22" s="647"/>
      <c r="AG22" s="647"/>
      <c r="AH22" s="647"/>
      <c r="AI22" s="647"/>
      <c r="AJ22" s="647"/>
      <c r="AK22" s="647"/>
      <c r="AL22" s="611">
        <v>66.8</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236403</v>
      </c>
      <c r="S23" s="609"/>
      <c r="T23" s="609"/>
      <c r="U23" s="609"/>
      <c r="V23" s="609"/>
      <c r="W23" s="609"/>
      <c r="X23" s="609"/>
      <c r="Y23" s="610"/>
      <c r="Z23" s="646">
        <v>2.9</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3713474</v>
      </c>
      <c r="CS24" s="664"/>
      <c r="CT24" s="664"/>
      <c r="CU24" s="664"/>
      <c r="CV24" s="664"/>
      <c r="CW24" s="664"/>
      <c r="CX24" s="664"/>
      <c r="CY24" s="689"/>
      <c r="CZ24" s="690">
        <v>47.5</v>
      </c>
      <c r="DA24" s="672"/>
      <c r="DB24" s="672"/>
      <c r="DC24" s="692"/>
      <c r="DD24" s="688">
        <v>2984783</v>
      </c>
      <c r="DE24" s="664"/>
      <c r="DF24" s="664"/>
      <c r="DG24" s="664"/>
      <c r="DH24" s="664"/>
      <c r="DI24" s="664"/>
      <c r="DJ24" s="664"/>
      <c r="DK24" s="689"/>
      <c r="DL24" s="688">
        <v>2805633</v>
      </c>
      <c r="DM24" s="664"/>
      <c r="DN24" s="664"/>
      <c r="DO24" s="664"/>
      <c r="DP24" s="664"/>
      <c r="DQ24" s="664"/>
      <c r="DR24" s="664"/>
      <c r="DS24" s="664"/>
      <c r="DT24" s="664"/>
      <c r="DU24" s="664"/>
      <c r="DV24" s="689"/>
      <c r="DW24" s="690">
        <v>51.8</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5629145</v>
      </c>
      <c r="S25" s="609"/>
      <c r="T25" s="609"/>
      <c r="U25" s="609"/>
      <c r="V25" s="609"/>
      <c r="W25" s="609"/>
      <c r="X25" s="609"/>
      <c r="Y25" s="610"/>
      <c r="Z25" s="646">
        <v>68.400000000000006</v>
      </c>
      <c r="AA25" s="646"/>
      <c r="AB25" s="646"/>
      <c r="AC25" s="646"/>
      <c r="AD25" s="647">
        <v>5392742</v>
      </c>
      <c r="AE25" s="647"/>
      <c r="AF25" s="647"/>
      <c r="AG25" s="647"/>
      <c r="AH25" s="647"/>
      <c r="AI25" s="647"/>
      <c r="AJ25" s="647"/>
      <c r="AK25" s="647"/>
      <c r="AL25" s="611">
        <v>99.6</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1720044</v>
      </c>
      <c r="CS25" s="621"/>
      <c r="CT25" s="621"/>
      <c r="CU25" s="621"/>
      <c r="CV25" s="621"/>
      <c r="CW25" s="621"/>
      <c r="CX25" s="621"/>
      <c r="CY25" s="622"/>
      <c r="CZ25" s="611">
        <v>22</v>
      </c>
      <c r="DA25" s="623"/>
      <c r="DB25" s="623"/>
      <c r="DC25" s="624"/>
      <c r="DD25" s="614">
        <v>1553567</v>
      </c>
      <c r="DE25" s="621"/>
      <c r="DF25" s="621"/>
      <c r="DG25" s="621"/>
      <c r="DH25" s="621"/>
      <c r="DI25" s="621"/>
      <c r="DJ25" s="621"/>
      <c r="DK25" s="622"/>
      <c r="DL25" s="614">
        <v>1546909</v>
      </c>
      <c r="DM25" s="621"/>
      <c r="DN25" s="621"/>
      <c r="DO25" s="621"/>
      <c r="DP25" s="621"/>
      <c r="DQ25" s="621"/>
      <c r="DR25" s="621"/>
      <c r="DS25" s="621"/>
      <c r="DT25" s="621"/>
      <c r="DU25" s="621"/>
      <c r="DV25" s="622"/>
      <c r="DW25" s="611">
        <v>28.6</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932</v>
      </c>
      <c r="S26" s="609"/>
      <c r="T26" s="609"/>
      <c r="U26" s="609"/>
      <c r="V26" s="609"/>
      <c r="W26" s="609"/>
      <c r="X26" s="609"/>
      <c r="Y26" s="610"/>
      <c r="Z26" s="646">
        <v>0</v>
      </c>
      <c r="AA26" s="646"/>
      <c r="AB26" s="646"/>
      <c r="AC26" s="646"/>
      <c r="AD26" s="647">
        <v>932</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982439</v>
      </c>
      <c r="CS26" s="609"/>
      <c r="CT26" s="609"/>
      <c r="CU26" s="609"/>
      <c r="CV26" s="609"/>
      <c r="CW26" s="609"/>
      <c r="CX26" s="609"/>
      <c r="CY26" s="610"/>
      <c r="CZ26" s="611">
        <v>12.6</v>
      </c>
      <c r="DA26" s="623"/>
      <c r="DB26" s="623"/>
      <c r="DC26" s="624"/>
      <c r="DD26" s="614">
        <v>895328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48590</v>
      </c>
      <c r="S27" s="609"/>
      <c r="T27" s="609"/>
      <c r="U27" s="609"/>
      <c r="V27" s="609"/>
      <c r="W27" s="609"/>
      <c r="X27" s="609"/>
      <c r="Y27" s="610"/>
      <c r="Z27" s="646">
        <v>0.6</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1310728</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1027580</v>
      </c>
      <c r="CS27" s="621"/>
      <c r="CT27" s="621"/>
      <c r="CU27" s="621"/>
      <c r="CV27" s="621"/>
      <c r="CW27" s="621"/>
      <c r="CX27" s="621"/>
      <c r="CY27" s="622"/>
      <c r="CZ27" s="611">
        <v>13.1</v>
      </c>
      <c r="DA27" s="623"/>
      <c r="DB27" s="623"/>
      <c r="DC27" s="624"/>
      <c r="DD27" s="614">
        <v>473456</v>
      </c>
      <c r="DE27" s="621"/>
      <c r="DF27" s="621"/>
      <c r="DG27" s="621"/>
      <c r="DH27" s="621"/>
      <c r="DI27" s="621"/>
      <c r="DJ27" s="621"/>
      <c r="DK27" s="622"/>
      <c r="DL27" s="614">
        <v>300964</v>
      </c>
      <c r="DM27" s="621"/>
      <c r="DN27" s="621"/>
      <c r="DO27" s="621"/>
      <c r="DP27" s="621"/>
      <c r="DQ27" s="621"/>
      <c r="DR27" s="621"/>
      <c r="DS27" s="621"/>
      <c r="DT27" s="621"/>
      <c r="DU27" s="621"/>
      <c r="DV27" s="622"/>
      <c r="DW27" s="611">
        <v>5.6</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81800</v>
      </c>
      <c r="S28" s="609"/>
      <c r="T28" s="609"/>
      <c r="U28" s="609"/>
      <c r="V28" s="609"/>
      <c r="W28" s="609"/>
      <c r="X28" s="609"/>
      <c r="Y28" s="610"/>
      <c r="Z28" s="646">
        <v>1</v>
      </c>
      <c r="AA28" s="646"/>
      <c r="AB28" s="646"/>
      <c r="AC28" s="646"/>
      <c r="AD28" s="647">
        <v>3577</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965850</v>
      </c>
      <c r="CS28" s="609"/>
      <c r="CT28" s="609"/>
      <c r="CU28" s="609"/>
      <c r="CV28" s="609"/>
      <c r="CW28" s="609"/>
      <c r="CX28" s="609"/>
      <c r="CY28" s="610"/>
      <c r="CZ28" s="611">
        <v>12.3</v>
      </c>
      <c r="DA28" s="623"/>
      <c r="DB28" s="623"/>
      <c r="DC28" s="624"/>
      <c r="DD28" s="614">
        <v>957760</v>
      </c>
      <c r="DE28" s="609"/>
      <c r="DF28" s="609"/>
      <c r="DG28" s="609"/>
      <c r="DH28" s="609"/>
      <c r="DI28" s="609"/>
      <c r="DJ28" s="609"/>
      <c r="DK28" s="610"/>
      <c r="DL28" s="614">
        <v>957760</v>
      </c>
      <c r="DM28" s="609"/>
      <c r="DN28" s="609"/>
      <c r="DO28" s="609"/>
      <c r="DP28" s="609"/>
      <c r="DQ28" s="609"/>
      <c r="DR28" s="609"/>
      <c r="DS28" s="609"/>
      <c r="DT28" s="609"/>
      <c r="DU28" s="609"/>
      <c r="DV28" s="610"/>
      <c r="DW28" s="611">
        <v>17.7</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13432</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965850</v>
      </c>
      <c r="CS29" s="621"/>
      <c r="CT29" s="621"/>
      <c r="CU29" s="621"/>
      <c r="CV29" s="621"/>
      <c r="CW29" s="621"/>
      <c r="CX29" s="621"/>
      <c r="CY29" s="622"/>
      <c r="CZ29" s="611">
        <v>12.3</v>
      </c>
      <c r="DA29" s="623"/>
      <c r="DB29" s="623"/>
      <c r="DC29" s="624"/>
      <c r="DD29" s="614">
        <v>957760</v>
      </c>
      <c r="DE29" s="621"/>
      <c r="DF29" s="621"/>
      <c r="DG29" s="621"/>
      <c r="DH29" s="621"/>
      <c r="DI29" s="621"/>
      <c r="DJ29" s="621"/>
      <c r="DK29" s="622"/>
      <c r="DL29" s="614">
        <v>957760</v>
      </c>
      <c r="DM29" s="621"/>
      <c r="DN29" s="621"/>
      <c r="DO29" s="621"/>
      <c r="DP29" s="621"/>
      <c r="DQ29" s="621"/>
      <c r="DR29" s="621"/>
      <c r="DS29" s="621"/>
      <c r="DT29" s="621"/>
      <c r="DU29" s="621"/>
      <c r="DV29" s="622"/>
      <c r="DW29" s="611">
        <v>17.7</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831006</v>
      </c>
      <c r="S30" s="609"/>
      <c r="T30" s="609"/>
      <c r="U30" s="609"/>
      <c r="V30" s="609"/>
      <c r="W30" s="609"/>
      <c r="X30" s="609"/>
      <c r="Y30" s="610"/>
      <c r="Z30" s="646">
        <v>10.1</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959080</v>
      </c>
      <c r="CS30" s="609"/>
      <c r="CT30" s="609"/>
      <c r="CU30" s="609"/>
      <c r="CV30" s="609"/>
      <c r="CW30" s="609"/>
      <c r="CX30" s="609"/>
      <c r="CY30" s="610"/>
      <c r="CZ30" s="611">
        <v>12.3</v>
      </c>
      <c r="DA30" s="623"/>
      <c r="DB30" s="623"/>
      <c r="DC30" s="624"/>
      <c r="DD30" s="614">
        <v>951090</v>
      </c>
      <c r="DE30" s="609"/>
      <c r="DF30" s="609"/>
      <c r="DG30" s="609"/>
      <c r="DH30" s="609"/>
      <c r="DI30" s="609"/>
      <c r="DJ30" s="609"/>
      <c r="DK30" s="610"/>
      <c r="DL30" s="614">
        <v>951090</v>
      </c>
      <c r="DM30" s="609"/>
      <c r="DN30" s="609"/>
      <c r="DO30" s="609"/>
      <c r="DP30" s="609"/>
      <c r="DQ30" s="609"/>
      <c r="DR30" s="609"/>
      <c r="DS30" s="609"/>
      <c r="DT30" s="609"/>
      <c r="DU30" s="609"/>
      <c r="DV30" s="610"/>
      <c r="DW30" s="611">
        <v>17.600000000000001</v>
      </c>
      <c r="DX30" s="623"/>
      <c r="DY30" s="623"/>
      <c r="DZ30" s="623"/>
      <c r="EA30" s="623"/>
      <c r="EB30" s="623"/>
      <c r="EC30" s="635"/>
    </row>
    <row r="31" spans="2:133" ht="11.25" customHeight="1" x14ac:dyDescent="0.15">
      <c r="B31" s="683" t="s">
        <v>298</v>
      </c>
      <c r="C31" s="684"/>
      <c r="D31" s="684"/>
      <c r="E31" s="684"/>
      <c r="F31" s="684"/>
      <c r="G31" s="684"/>
      <c r="H31" s="684"/>
      <c r="I31" s="684"/>
      <c r="J31" s="684"/>
      <c r="K31" s="684"/>
      <c r="L31" s="684"/>
      <c r="M31" s="684"/>
      <c r="N31" s="684"/>
      <c r="O31" s="684"/>
      <c r="P31" s="684"/>
      <c r="Q31" s="685"/>
      <c r="R31" s="608">
        <v>1319</v>
      </c>
      <c r="S31" s="609"/>
      <c r="T31" s="609"/>
      <c r="U31" s="609"/>
      <c r="V31" s="609"/>
      <c r="W31" s="609"/>
      <c r="X31" s="609"/>
      <c r="Y31" s="610"/>
      <c r="Z31" s="646">
        <v>0</v>
      </c>
      <c r="AA31" s="646"/>
      <c r="AB31" s="646"/>
      <c r="AC31" s="646"/>
      <c r="AD31" s="647">
        <v>1319</v>
      </c>
      <c r="AE31" s="647"/>
      <c r="AF31" s="647"/>
      <c r="AG31" s="647"/>
      <c r="AH31" s="647"/>
      <c r="AI31" s="647"/>
      <c r="AJ31" s="647"/>
      <c r="AK31" s="647"/>
      <c r="AL31" s="611">
        <v>0</v>
      </c>
      <c r="AM31" s="612"/>
      <c r="AN31" s="612"/>
      <c r="AO31" s="648"/>
      <c r="AP31" s="674" t="s">
        <v>299</v>
      </c>
      <c r="AQ31" s="675"/>
      <c r="AR31" s="675"/>
      <c r="AS31" s="675"/>
      <c r="AT31" s="676" t="s">
        <v>300</v>
      </c>
      <c r="AU31" s="200"/>
      <c r="AV31" s="200"/>
      <c r="AW31" s="200"/>
      <c r="AX31" s="666" t="s">
        <v>178</v>
      </c>
      <c r="AY31" s="667"/>
      <c r="AZ31" s="667"/>
      <c r="BA31" s="667"/>
      <c r="BB31" s="667"/>
      <c r="BC31" s="667"/>
      <c r="BD31" s="667"/>
      <c r="BE31" s="667"/>
      <c r="BF31" s="668"/>
      <c r="BG31" s="670">
        <v>99.2</v>
      </c>
      <c r="BH31" s="671"/>
      <c r="BI31" s="671"/>
      <c r="BJ31" s="671"/>
      <c r="BK31" s="671"/>
      <c r="BL31" s="671"/>
      <c r="BM31" s="672">
        <v>94.8</v>
      </c>
      <c r="BN31" s="671"/>
      <c r="BO31" s="671"/>
      <c r="BP31" s="671"/>
      <c r="BQ31" s="673"/>
      <c r="BR31" s="670">
        <v>99.2</v>
      </c>
      <c r="BS31" s="671"/>
      <c r="BT31" s="671"/>
      <c r="BU31" s="671"/>
      <c r="BV31" s="671"/>
      <c r="BW31" s="671"/>
      <c r="BX31" s="672">
        <v>94.3</v>
      </c>
      <c r="BY31" s="671"/>
      <c r="BZ31" s="671"/>
      <c r="CA31" s="671"/>
      <c r="CB31" s="673"/>
      <c r="CD31" s="629"/>
      <c r="CE31" s="630"/>
      <c r="CF31" s="605" t="s">
        <v>301</v>
      </c>
      <c r="CG31" s="606"/>
      <c r="CH31" s="606"/>
      <c r="CI31" s="606"/>
      <c r="CJ31" s="606"/>
      <c r="CK31" s="606"/>
      <c r="CL31" s="606"/>
      <c r="CM31" s="606"/>
      <c r="CN31" s="606"/>
      <c r="CO31" s="606"/>
      <c r="CP31" s="606"/>
      <c r="CQ31" s="607"/>
      <c r="CR31" s="608">
        <v>6770</v>
      </c>
      <c r="CS31" s="621"/>
      <c r="CT31" s="621"/>
      <c r="CU31" s="621"/>
      <c r="CV31" s="621"/>
      <c r="CW31" s="621"/>
      <c r="CX31" s="621"/>
      <c r="CY31" s="622"/>
      <c r="CZ31" s="611">
        <v>0.1</v>
      </c>
      <c r="DA31" s="623"/>
      <c r="DB31" s="623"/>
      <c r="DC31" s="624"/>
      <c r="DD31" s="614">
        <v>6670</v>
      </c>
      <c r="DE31" s="621"/>
      <c r="DF31" s="621"/>
      <c r="DG31" s="621"/>
      <c r="DH31" s="621"/>
      <c r="DI31" s="621"/>
      <c r="DJ31" s="621"/>
      <c r="DK31" s="622"/>
      <c r="DL31" s="614">
        <v>6670</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603937</v>
      </c>
      <c r="S32" s="609"/>
      <c r="T32" s="609"/>
      <c r="U32" s="609"/>
      <c r="V32" s="609"/>
      <c r="W32" s="609"/>
      <c r="X32" s="609"/>
      <c r="Y32" s="610"/>
      <c r="Z32" s="646">
        <v>7.3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99.6</v>
      </c>
      <c r="BH32" s="621"/>
      <c r="BI32" s="621"/>
      <c r="BJ32" s="621"/>
      <c r="BK32" s="621"/>
      <c r="BL32" s="621"/>
      <c r="BM32" s="612">
        <v>97.2</v>
      </c>
      <c r="BN32" s="621"/>
      <c r="BO32" s="621"/>
      <c r="BP32" s="621"/>
      <c r="BQ32" s="644"/>
      <c r="BR32" s="679">
        <v>99.6</v>
      </c>
      <c r="BS32" s="621"/>
      <c r="BT32" s="621"/>
      <c r="BU32" s="621"/>
      <c r="BV32" s="621"/>
      <c r="BW32" s="621"/>
      <c r="BX32" s="612">
        <v>96.4</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53461</v>
      </c>
      <c r="S33" s="609"/>
      <c r="T33" s="609"/>
      <c r="U33" s="609"/>
      <c r="V33" s="609"/>
      <c r="W33" s="609"/>
      <c r="X33" s="609"/>
      <c r="Y33" s="610"/>
      <c r="Z33" s="646">
        <v>0.6</v>
      </c>
      <c r="AA33" s="646"/>
      <c r="AB33" s="646"/>
      <c r="AC33" s="646"/>
      <c r="AD33" s="647">
        <v>6477</v>
      </c>
      <c r="AE33" s="647"/>
      <c r="AF33" s="647"/>
      <c r="AG33" s="647"/>
      <c r="AH33" s="647"/>
      <c r="AI33" s="647"/>
      <c r="AJ33" s="647"/>
      <c r="AK33" s="647"/>
      <c r="AL33" s="611">
        <v>0.1</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98.9</v>
      </c>
      <c r="BH33" s="593"/>
      <c r="BI33" s="593"/>
      <c r="BJ33" s="593"/>
      <c r="BK33" s="593"/>
      <c r="BL33" s="593"/>
      <c r="BM33" s="639">
        <v>92.6</v>
      </c>
      <c r="BN33" s="593"/>
      <c r="BO33" s="593"/>
      <c r="BP33" s="593"/>
      <c r="BQ33" s="656"/>
      <c r="BR33" s="669">
        <v>98.9</v>
      </c>
      <c r="BS33" s="593"/>
      <c r="BT33" s="593"/>
      <c r="BU33" s="593"/>
      <c r="BV33" s="593"/>
      <c r="BW33" s="593"/>
      <c r="BX33" s="639">
        <v>92.2</v>
      </c>
      <c r="BY33" s="593"/>
      <c r="BZ33" s="593"/>
      <c r="CA33" s="593"/>
      <c r="CB33" s="656"/>
      <c r="CD33" s="605" t="s">
        <v>308</v>
      </c>
      <c r="CE33" s="606"/>
      <c r="CF33" s="606"/>
      <c r="CG33" s="606"/>
      <c r="CH33" s="606"/>
      <c r="CI33" s="606"/>
      <c r="CJ33" s="606"/>
      <c r="CK33" s="606"/>
      <c r="CL33" s="606"/>
      <c r="CM33" s="606"/>
      <c r="CN33" s="606"/>
      <c r="CO33" s="606"/>
      <c r="CP33" s="606"/>
      <c r="CQ33" s="607"/>
      <c r="CR33" s="608">
        <v>3531951</v>
      </c>
      <c r="CS33" s="621"/>
      <c r="CT33" s="621"/>
      <c r="CU33" s="621"/>
      <c r="CV33" s="621"/>
      <c r="CW33" s="621"/>
      <c r="CX33" s="621"/>
      <c r="CY33" s="622"/>
      <c r="CZ33" s="611">
        <v>45.1</v>
      </c>
      <c r="DA33" s="623"/>
      <c r="DB33" s="623"/>
      <c r="DC33" s="624"/>
      <c r="DD33" s="614">
        <v>2870342</v>
      </c>
      <c r="DE33" s="621"/>
      <c r="DF33" s="621"/>
      <c r="DG33" s="621"/>
      <c r="DH33" s="621"/>
      <c r="DI33" s="621"/>
      <c r="DJ33" s="621"/>
      <c r="DK33" s="622"/>
      <c r="DL33" s="614">
        <v>2051016</v>
      </c>
      <c r="DM33" s="621"/>
      <c r="DN33" s="621"/>
      <c r="DO33" s="621"/>
      <c r="DP33" s="621"/>
      <c r="DQ33" s="621"/>
      <c r="DR33" s="621"/>
      <c r="DS33" s="621"/>
      <c r="DT33" s="621"/>
      <c r="DU33" s="621"/>
      <c r="DV33" s="622"/>
      <c r="DW33" s="611">
        <v>37.9</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51669</v>
      </c>
      <c r="S34" s="609"/>
      <c r="T34" s="609"/>
      <c r="U34" s="609"/>
      <c r="V34" s="609"/>
      <c r="W34" s="609"/>
      <c r="X34" s="609"/>
      <c r="Y34" s="610"/>
      <c r="Z34" s="646">
        <v>0.6</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1220497</v>
      </c>
      <c r="CS34" s="609"/>
      <c r="CT34" s="609"/>
      <c r="CU34" s="609"/>
      <c r="CV34" s="609"/>
      <c r="CW34" s="609"/>
      <c r="CX34" s="609"/>
      <c r="CY34" s="610"/>
      <c r="CZ34" s="611">
        <v>15.6</v>
      </c>
      <c r="DA34" s="623"/>
      <c r="DB34" s="623"/>
      <c r="DC34" s="624"/>
      <c r="DD34" s="614">
        <v>910661</v>
      </c>
      <c r="DE34" s="609"/>
      <c r="DF34" s="609"/>
      <c r="DG34" s="609"/>
      <c r="DH34" s="609"/>
      <c r="DI34" s="609"/>
      <c r="DJ34" s="609"/>
      <c r="DK34" s="610"/>
      <c r="DL34" s="614">
        <v>786662</v>
      </c>
      <c r="DM34" s="609"/>
      <c r="DN34" s="609"/>
      <c r="DO34" s="609"/>
      <c r="DP34" s="609"/>
      <c r="DQ34" s="609"/>
      <c r="DR34" s="609"/>
      <c r="DS34" s="609"/>
      <c r="DT34" s="609"/>
      <c r="DU34" s="609"/>
      <c r="DV34" s="610"/>
      <c r="DW34" s="611">
        <v>14.5</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66662</v>
      </c>
      <c r="S35" s="609"/>
      <c r="T35" s="609"/>
      <c r="U35" s="609"/>
      <c r="V35" s="609"/>
      <c r="W35" s="609"/>
      <c r="X35" s="609"/>
      <c r="Y35" s="610"/>
      <c r="Z35" s="646">
        <v>0.8</v>
      </c>
      <c r="AA35" s="646"/>
      <c r="AB35" s="646"/>
      <c r="AC35" s="646"/>
      <c r="AD35" s="647" t="s">
        <v>122</v>
      </c>
      <c r="AE35" s="647"/>
      <c r="AF35" s="647"/>
      <c r="AG35" s="647"/>
      <c r="AH35" s="647"/>
      <c r="AI35" s="647"/>
      <c r="AJ35" s="647"/>
      <c r="AK35" s="647"/>
      <c r="AL35" s="611" t="s">
        <v>122</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88385</v>
      </c>
      <c r="CS35" s="621"/>
      <c r="CT35" s="621"/>
      <c r="CU35" s="621"/>
      <c r="CV35" s="621"/>
      <c r="CW35" s="621"/>
      <c r="CX35" s="621"/>
      <c r="CY35" s="622"/>
      <c r="CZ35" s="611">
        <v>1.1000000000000001</v>
      </c>
      <c r="DA35" s="623"/>
      <c r="DB35" s="623"/>
      <c r="DC35" s="624"/>
      <c r="DD35" s="614">
        <v>87836</v>
      </c>
      <c r="DE35" s="621"/>
      <c r="DF35" s="621"/>
      <c r="DG35" s="621"/>
      <c r="DH35" s="621"/>
      <c r="DI35" s="621"/>
      <c r="DJ35" s="621"/>
      <c r="DK35" s="622"/>
      <c r="DL35" s="614">
        <v>87836</v>
      </c>
      <c r="DM35" s="621"/>
      <c r="DN35" s="621"/>
      <c r="DO35" s="621"/>
      <c r="DP35" s="621"/>
      <c r="DQ35" s="621"/>
      <c r="DR35" s="621"/>
      <c r="DS35" s="621"/>
      <c r="DT35" s="621"/>
      <c r="DU35" s="621"/>
      <c r="DV35" s="622"/>
      <c r="DW35" s="611">
        <v>1.6</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445857</v>
      </c>
      <c r="S36" s="609"/>
      <c r="T36" s="609"/>
      <c r="U36" s="609"/>
      <c r="V36" s="609"/>
      <c r="W36" s="609"/>
      <c r="X36" s="609"/>
      <c r="Y36" s="610"/>
      <c r="Z36" s="646">
        <v>5.4</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3">
        <v>956819</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54526</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1516006</v>
      </c>
      <c r="CS36" s="609"/>
      <c r="CT36" s="609"/>
      <c r="CU36" s="609"/>
      <c r="CV36" s="609"/>
      <c r="CW36" s="609"/>
      <c r="CX36" s="609"/>
      <c r="CY36" s="610"/>
      <c r="CZ36" s="611">
        <v>19.399999999999999</v>
      </c>
      <c r="DA36" s="623"/>
      <c r="DB36" s="623"/>
      <c r="DC36" s="624"/>
      <c r="DD36" s="614">
        <v>1272087</v>
      </c>
      <c r="DE36" s="609"/>
      <c r="DF36" s="609"/>
      <c r="DG36" s="609"/>
      <c r="DH36" s="609"/>
      <c r="DI36" s="609"/>
      <c r="DJ36" s="609"/>
      <c r="DK36" s="610"/>
      <c r="DL36" s="614">
        <v>746547</v>
      </c>
      <c r="DM36" s="609"/>
      <c r="DN36" s="609"/>
      <c r="DO36" s="609"/>
      <c r="DP36" s="609"/>
      <c r="DQ36" s="609"/>
      <c r="DR36" s="609"/>
      <c r="DS36" s="609"/>
      <c r="DT36" s="609"/>
      <c r="DU36" s="609"/>
      <c r="DV36" s="610"/>
      <c r="DW36" s="611">
        <v>13.8</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122376</v>
      </c>
      <c r="S37" s="609"/>
      <c r="T37" s="609"/>
      <c r="U37" s="609"/>
      <c r="V37" s="609"/>
      <c r="W37" s="609"/>
      <c r="X37" s="609"/>
      <c r="Y37" s="610"/>
      <c r="Z37" s="646">
        <v>1.5</v>
      </c>
      <c r="AA37" s="646"/>
      <c r="AB37" s="646"/>
      <c r="AC37" s="646"/>
      <c r="AD37" s="647">
        <v>7916</v>
      </c>
      <c r="AE37" s="647"/>
      <c r="AF37" s="647"/>
      <c r="AG37" s="647"/>
      <c r="AH37" s="647"/>
      <c r="AI37" s="647"/>
      <c r="AJ37" s="647"/>
      <c r="AK37" s="647"/>
      <c r="AL37" s="611">
        <v>0.1</v>
      </c>
      <c r="AM37" s="612"/>
      <c r="AN37" s="612"/>
      <c r="AO37" s="648"/>
      <c r="AQ37" s="641" t="s">
        <v>320</v>
      </c>
      <c r="AR37" s="642"/>
      <c r="AS37" s="642"/>
      <c r="AT37" s="642"/>
      <c r="AU37" s="642"/>
      <c r="AV37" s="642"/>
      <c r="AW37" s="642"/>
      <c r="AX37" s="642"/>
      <c r="AY37" s="643"/>
      <c r="AZ37" s="608">
        <v>314813</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21459</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422674</v>
      </c>
      <c r="CS37" s="621"/>
      <c r="CT37" s="621"/>
      <c r="CU37" s="621"/>
      <c r="CV37" s="621"/>
      <c r="CW37" s="621"/>
      <c r="CX37" s="621"/>
      <c r="CY37" s="622"/>
      <c r="CZ37" s="611">
        <v>5.4</v>
      </c>
      <c r="DA37" s="623"/>
      <c r="DB37" s="623"/>
      <c r="DC37" s="624"/>
      <c r="DD37" s="614">
        <v>401097</v>
      </c>
      <c r="DE37" s="621"/>
      <c r="DF37" s="621"/>
      <c r="DG37" s="621"/>
      <c r="DH37" s="621"/>
      <c r="DI37" s="621"/>
      <c r="DJ37" s="621"/>
      <c r="DK37" s="622"/>
      <c r="DL37" s="614">
        <v>394551</v>
      </c>
      <c r="DM37" s="621"/>
      <c r="DN37" s="621"/>
      <c r="DO37" s="621"/>
      <c r="DP37" s="621"/>
      <c r="DQ37" s="621"/>
      <c r="DR37" s="621"/>
      <c r="DS37" s="621"/>
      <c r="DT37" s="621"/>
      <c r="DU37" s="621"/>
      <c r="DV37" s="622"/>
      <c r="DW37" s="611">
        <v>7.3</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283300</v>
      </c>
      <c r="S38" s="609"/>
      <c r="T38" s="609"/>
      <c r="U38" s="609"/>
      <c r="V38" s="609"/>
      <c r="W38" s="609"/>
      <c r="X38" s="609"/>
      <c r="Y38" s="610"/>
      <c r="Z38" s="646">
        <v>3.4</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98007</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1449</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536407</v>
      </c>
      <c r="CS38" s="609"/>
      <c r="CT38" s="609"/>
      <c r="CU38" s="609"/>
      <c r="CV38" s="609"/>
      <c r="CW38" s="609"/>
      <c r="CX38" s="609"/>
      <c r="CY38" s="610"/>
      <c r="CZ38" s="611">
        <v>6.9</v>
      </c>
      <c r="DA38" s="623"/>
      <c r="DB38" s="623"/>
      <c r="DC38" s="624"/>
      <c r="DD38" s="614">
        <v>461793</v>
      </c>
      <c r="DE38" s="609"/>
      <c r="DF38" s="609"/>
      <c r="DG38" s="609"/>
      <c r="DH38" s="609"/>
      <c r="DI38" s="609"/>
      <c r="DJ38" s="609"/>
      <c r="DK38" s="610"/>
      <c r="DL38" s="614">
        <v>429971</v>
      </c>
      <c r="DM38" s="609"/>
      <c r="DN38" s="609"/>
      <c r="DO38" s="609"/>
      <c r="DP38" s="609"/>
      <c r="DQ38" s="609"/>
      <c r="DR38" s="609"/>
      <c r="DS38" s="609"/>
      <c r="DT38" s="609"/>
      <c r="DU38" s="609"/>
      <c r="DV38" s="610"/>
      <c r="DW38" s="611">
        <v>7.9</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18176</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2200</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166041</v>
      </c>
      <c r="CS39" s="621"/>
      <c r="CT39" s="621"/>
      <c r="CU39" s="621"/>
      <c r="CV39" s="621"/>
      <c r="CW39" s="621"/>
      <c r="CX39" s="621"/>
      <c r="CY39" s="622"/>
      <c r="CZ39" s="611">
        <v>2.1</v>
      </c>
      <c r="DA39" s="623"/>
      <c r="DB39" s="623"/>
      <c r="DC39" s="624"/>
      <c r="DD39" s="614">
        <v>137965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v>7592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82</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4615</v>
      </c>
      <c r="CS40" s="609"/>
      <c r="CT40" s="609"/>
      <c r="CU40" s="609"/>
      <c r="CV40" s="609"/>
      <c r="CW40" s="609"/>
      <c r="CX40" s="609"/>
      <c r="CY40" s="610"/>
      <c r="CZ40" s="611">
        <v>0.1</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8233486</v>
      </c>
      <c r="S41" s="633"/>
      <c r="T41" s="633"/>
      <c r="U41" s="633"/>
      <c r="V41" s="633"/>
      <c r="W41" s="633"/>
      <c r="X41" s="633"/>
      <c r="Y41" s="636"/>
      <c r="Z41" s="637">
        <v>100</v>
      </c>
      <c r="AA41" s="637"/>
      <c r="AB41" s="637"/>
      <c r="AC41" s="637"/>
      <c r="AD41" s="638">
        <v>5412963</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112555</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405676</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445</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579462</v>
      </c>
      <c r="CS42" s="621"/>
      <c r="CT42" s="621"/>
      <c r="CU42" s="621"/>
      <c r="CV42" s="621"/>
      <c r="CW42" s="621"/>
      <c r="CX42" s="621"/>
      <c r="CY42" s="622"/>
      <c r="CZ42" s="611">
        <v>7.4</v>
      </c>
      <c r="DA42" s="623"/>
      <c r="DB42" s="623"/>
      <c r="DC42" s="624"/>
      <c r="DD42" s="614">
        <v>134953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9729</v>
      </c>
      <c r="CS43" s="621"/>
      <c r="CT43" s="621"/>
      <c r="CU43" s="621"/>
      <c r="CV43" s="621"/>
      <c r="CW43" s="621"/>
      <c r="CX43" s="621"/>
      <c r="CY43" s="622"/>
      <c r="CZ43" s="611">
        <v>0.1</v>
      </c>
      <c r="DA43" s="623"/>
      <c r="DB43" s="623"/>
      <c r="DC43" s="624"/>
      <c r="DD43" s="614">
        <v>9729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567929</v>
      </c>
      <c r="CS44" s="609"/>
      <c r="CT44" s="609"/>
      <c r="CU44" s="609"/>
      <c r="CV44" s="609"/>
      <c r="CW44" s="609"/>
      <c r="CX44" s="609"/>
      <c r="CY44" s="610"/>
      <c r="CZ44" s="611">
        <v>7.3</v>
      </c>
      <c r="DA44" s="612"/>
      <c r="DB44" s="612"/>
      <c r="DC44" s="613"/>
      <c r="DD44" s="614">
        <v>127596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188975</v>
      </c>
      <c r="CS45" s="621"/>
      <c r="CT45" s="621"/>
      <c r="CU45" s="621"/>
      <c r="CV45" s="621"/>
      <c r="CW45" s="621"/>
      <c r="CX45" s="621"/>
      <c r="CY45" s="622"/>
      <c r="CZ45" s="611">
        <v>2.4</v>
      </c>
      <c r="DA45" s="623"/>
      <c r="DB45" s="623"/>
      <c r="DC45" s="624"/>
      <c r="DD45" s="614">
        <v>16807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322090</v>
      </c>
      <c r="CS46" s="609"/>
      <c r="CT46" s="609"/>
      <c r="CU46" s="609"/>
      <c r="CV46" s="609"/>
      <c r="CW46" s="609"/>
      <c r="CX46" s="609"/>
      <c r="CY46" s="610"/>
      <c r="CZ46" s="611">
        <v>4.0999999999999996</v>
      </c>
      <c r="DA46" s="612"/>
      <c r="DB46" s="612"/>
      <c r="DC46" s="613"/>
      <c r="DD46" s="614">
        <v>110160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11533</v>
      </c>
      <c r="CS47" s="621"/>
      <c r="CT47" s="621"/>
      <c r="CU47" s="621"/>
      <c r="CV47" s="621"/>
      <c r="CW47" s="621"/>
      <c r="CX47" s="621"/>
      <c r="CY47" s="622"/>
      <c r="CZ47" s="611">
        <v>0.1</v>
      </c>
      <c r="DA47" s="623"/>
      <c r="DB47" s="623"/>
      <c r="DC47" s="624"/>
      <c r="DD47" s="614">
        <v>7357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7824887</v>
      </c>
      <c r="CS49" s="593"/>
      <c r="CT49" s="593"/>
      <c r="CU49" s="593"/>
      <c r="CV49" s="593"/>
      <c r="CW49" s="593"/>
      <c r="CX49" s="593"/>
      <c r="CY49" s="594"/>
      <c r="CZ49" s="595">
        <v>100</v>
      </c>
      <c r="DA49" s="596"/>
      <c r="DB49" s="596"/>
      <c r="DC49" s="597"/>
      <c r="DD49" s="598">
        <v>5990078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gAWoaKsbfgfpgEVJjM4HV3eQP3MHZBC0PEDVqJhRJkTBcUWGH0l70qVKNxdFTtTAAjJiG7KMAHzds3Kcqo3Cdw==" saltValue="/8KyMJWF+t1CUJiGj9cOv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375</v>
      </c>
      <c r="C7" s="1035"/>
      <c r="D7" s="1035"/>
      <c r="E7" s="1035"/>
      <c r="F7" s="1035"/>
      <c r="G7" s="1035"/>
      <c r="H7" s="1035"/>
      <c r="I7" s="1035"/>
      <c r="J7" s="1035"/>
      <c r="K7" s="1035"/>
      <c r="L7" s="1035"/>
      <c r="M7" s="1035"/>
      <c r="N7" s="1035"/>
      <c r="O7" s="1035"/>
      <c r="P7" s="1036"/>
      <c r="Q7" s="1089">
        <v>8224</v>
      </c>
      <c r="R7" s="1090"/>
      <c r="S7" s="1090"/>
      <c r="T7" s="1090"/>
      <c r="U7" s="1090"/>
      <c r="V7" s="1090">
        <v>7799</v>
      </c>
      <c r="W7" s="1090"/>
      <c r="X7" s="1090"/>
      <c r="Y7" s="1090"/>
      <c r="Z7" s="1090"/>
      <c r="AA7" s="1090">
        <v>426</v>
      </c>
      <c r="AB7" s="1090"/>
      <c r="AC7" s="1090"/>
      <c r="AD7" s="1090"/>
      <c r="AE7" s="1091"/>
      <c r="AF7" s="1092">
        <v>399</v>
      </c>
      <c r="AG7" s="1093"/>
      <c r="AH7" s="1093"/>
      <c r="AI7" s="1093"/>
      <c r="AJ7" s="1094"/>
      <c r="AK7" s="1095" t="s">
        <v>566</v>
      </c>
      <c r="AL7" s="1096"/>
      <c r="AM7" s="1096"/>
      <c r="AN7" s="1096"/>
      <c r="AO7" s="1096"/>
      <c r="AP7" s="1096">
        <v>3373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576</v>
      </c>
      <c r="BT7" s="1087"/>
      <c r="BU7" s="1087"/>
      <c r="BV7" s="1087"/>
      <c r="BW7" s="1087"/>
      <c r="BX7" s="1087"/>
      <c r="BY7" s="1087"/>
      <c r="BZ7" s="1087"/>
      <c r="CA7" s="1087"/>
      <c r="CB7" s="1087"/>
      <c r="CC7" s="1087"/>
      <c r="CD7" s="1087"/>
      <c r="CE7" s="1087"/>
      <c r="CF7" s="1087"/>
      <c r="CG7" s="1099"/>
      <c r="CH7" s="1083">
        <v>-2</v>
      </c>
      <c r="CI7" s="1084"/>
      <c r="CJ7" s="1084"/>
      <c r="CK7" s="1084"/>
      <c r="CL7" s="1085"/>
      <c r="CM7" s="1083">
        <v>10</v>
      </c>
      <c r="CN7" s="1084"/>
      <c r="CO7" s="1084"/>
      <c r="CP7" s="1084"/>
      <c r="CQ7" s="1085"/>
      <c r="CR7" s="1083">
        <v>15</v>
      </c>
      <c r="CS7" s="1084"/>
      <c r="CT7" s="1084"/>
      <c r="CU7" s="1084"/>
      <c r="CV7" s="1085"/>
      <c r="CW7" s="1083">
        <v>1</v>
      </c>
      <c r="CX7" s="1084"/>
      <c r="CY7" s="1084"/>
      <c r="CZ7" s="1084"/>
      <c r="DA7" s="1085"/>
      <c r="DB7" s="1083" t="s">
        <v>567</v>
      </c>
      <c r="DC7" s="1084"/>
      <c r="DD7" s="1084"/>
      <c r="DE7" s="1084"/>
      <c r="DF7" s="1085"/>
      <c r="DG7" s="1083" t="s">
        <v>567</v>
      </c>
      <c r="DH7" s="1084"/>
      <c r="DI7" s="1084"/>
      <c r="DJ7" s="1084"/>
      <c r="DK7" s="1085"/>
      <c r="DL7" s="1083" t="s">
        <v>567</v>
      </c>
      <c r="DM7" s="1084"/>
      <c r="DN7" s="1084"/>
      <c r="DO7" s="1084"/>
      <c r="DP7" s="1085"/>
      <c r="DQ7" s="1083" t="s">
        <v>567</v>
      </c>
      <c r="DR7" s="1084"/>
      <c r="DS7" s="1084"/>
      <c r="DT7" s="1084"/>
      <c r="DU7" s="1085"/>
      <c r="DV7" s="1086"/>
      <c r="DW7" s="1087"/>
      <c r="DX7" s="1087"/>
      <c r="DY7" s="1087"/>
      <c r="DZ7" s="1088"/>
      <c r="EA7" s="217"/>
    </row>
    <row r="8" spans="1:131" s="218" customFormat="1" ht="26.25" customHeight="1" x14ac:dyDescent="0.15">
      <c r="A8" s="221">
        <v>2</v>
      </c>
      <c r="B8" s="1017" t="s">
        <v>376</v>
      </c>
      <c r="C8" s="1018"/>
      <c r="D8" s="1018"/>
      <c r="E8" s="1018"/>
      <c r="F8" s="1018"/>
      <c r="G8" s="1018"/>
      <c r="H8" s="1018"/>
      <c r="I8" s="1018"/>
      <c r="J8" s="1018"/>
      <c r="K8" s="1018"/>
      <c r="L8" s="1018"/>
      <c r="M8" s="1018"/>
      <c r="N8" s="1018"/>
      <c r="O8" s="1018"/>
      <c r="P8" s="1019"/>
      <c r="Q8" s="1025">
        <v>9</v>
      </c>
      <c r="R8" s="1026"/>
      <c r="S8" s="1026"/>
      <c r="T8" s="1026"/>
      <c r="U8" s="1026"/>
      <c r="V8" s="1026">
        <v>4</v>
      </c>
      <c r="W8" s="1026"/>
      <c r="X8" s="1026"/>
      <c r="Y8" s="1026"/>
      <c r="Z8" s="1026"/>
      <c r="AA8" s="1026">
        <v>6</v>
      </c>
      <c r="AB8" s="1026"/>
      <c r="AC8" s="1026"/>
      <c r="AD8" s="1026"/>
      <c r="AE8" s="1027"/>
      <c r="AF8" s="1022">
        <v>6</v>
      </c>
      <c r="AG8" s="1023"/>
      <c r="AH8" s="1023"/>
      <c r="AI8" s="1023"/>
      <c r="AJ8" s="1024"/>
      <c r="AK8" s="1067" t="s">
        <v>566</v>
      </c>
      <c r="AL8" s="1068"/>
      <c r="AM8" s="1068"/>
      <c r="AN8" s="1068"/>
      <c r="AO8" s="1068"/>
      <c r="AP8" s="1068" t="s">
        <v>566</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577</v>
      </c>
      <c r="BT8" s="980"/>
      <c r="BU8" s="980"/>
      <c r="BV8" s="980"/>
      <c r="BW8" s="980"/>
      <c r="BX8" s="980"/>
      <c r="BY8" s="980"/>
      <c r="BZ8" s="980"/>
      <c r="CA8" s="980"/>
      <c r="CB8" s="980"/>
      <c r="CC8" s="980"/>
      <c r="CD8" s="980"/>
      <c r="CE8" s="980"/>
      <c r="CF8" s="980"/>
      <c r="CG8" s="1001"/>
      <c r="CH8" s="976">
        <v>-1</v>
      </c>
      <c r="CI8" s="977"/>
      <c r="CJ8" s="977"/>
      <c r="CK8" s="977"/>
      <c r="CL8" s="978"/>
      <c r="CM8" s="976">
        <v>13</v>
      </c>
      <c r="CN8" s="977"/>
      <c r="CO8" s="977"/>
      <c r="CP8" s="977"/>
      <c r="CQ8" s="978"/>
      <c r="CR8" s="976">
        <v>6</v>
      </c>
      <c r="CS8" s="977"/>
      <c r="CT8" s="977"/>
      <c r="CU8" s="977"/>
      <c r="CV8" s="978"/>
      <c r="CW8" s="976" t="s">
        <v>567</v>
      </c>
      <c r="CX8" s="977"/>
      <c r="CY8" s="977"/>
      <c r="CZ8" s="977"/>
      <c r="DA8" s="978"/>
      <c r="DB8" s="976" t="s">
        <v>567</v>
      </c>
      <c r="DC8" s="977"/>
      <c r="DD8" s="977"/>
      <c r="DE8" s="977"/>
      <c r="DF8" s="978"/>
      <c r="DG8" s="976" t="s">
        <v>567</v>
      </c>
      <c r="DH8" s="977"/>
      <c r="DI8" s="977"/>
      <c r="DJ8" s="977"/>
      <c r="DK8" s="978"/>
      <c r="DL8" s="976" t="s">
        <v>567</v>
      </c>
      <c r="DM8" s="977"/>
      <c r="DN8" s="977"/>
      <c r="DO8" s="977"/>
      <c r="DP8" s="978"/>
      <c r="DQ8" s="976" t="s">
        <v>567</v>
      </c>
      <c r="DR8" s="977"/>
      <c r="DS8" s="977"/>
      <c r="DT8" s="977"/>
      <c r="DU8" s="978"/>
      <c r="DV8" s="979"/>
      <c r="DW8" s="980"/>
      <c r="DX8" s="980"/>
      <c r="DY8" s="980"/>
      <c r="DZ8" s="981"/>
      <c r="EA8" s="217"/>
    </row>
    <row r="9" spans="1:131" s="218" customFormat="1" ht="26.25" customHeight="1" x14ac:dyDescent="0.15">
      <c r="A9" s="221">
        <v>3</v>
      </c>
      <c r="B9" s="1017" t="s">
        <v>377</v>
      </c>
      <c r="C9" s="1018"/>
      <c r="D9" s="1018"/>
      <c r="E9" s="1018"/>
      <c r="F9" s="1018"/>
      <c r="G9" s="1018"/>
      <c r="H9" s="1018"/>
      <c r="I9" s="1018"/>
      <c r="J9" s="1018"/>
      <c r="K9" s="1018"/>
      <c r="L9" s="1018"/>
      <c r="M9" s="1018"/>
      <c r="N9" s="1018"/>
      <c r="O9" s="1018"/>
      <c r="P9" s="1019"/>
      <c r="Q9" s="1025" t="s">
        <v>566</v>
      </c>
      <c r="R9" s="1026"/>
      <c r="S9" s="1026"/>
      <c r="T9" s="1026"/>
      <c r="U9" s="1026"/>
      <c r="V9" s="1026">
        <v>23</v>
      </c>
      <c r="W9" s="1026"/>
      <c r="X9" s="1026"/>
      <c r="Y9" s="1026"/>
      <c r="Z9" s="1026"/>
      <c r="AA9" s="1026">
        <v>-23</v>
      </c>
      <c r="AB9" s="1026"/>
      <c r="AC9" s="1026"/>
      <c r="AD9" s="1026"/>
      <c r="AE9" s="1027"/>
      <c r="AF9" s="1022">
        <v>-23</v>
      </c>
      <c r="AG9" s="1023"/>
      <c r="AH9" s="1023"/>
      <c r="AI9" s="1023"/>
      <c r="AJ9" s="1024"/>
      <c r="AK9" s="1067">
        <v>0</v>
      </c>
      <c r="AL9" s="1068"/>
      <c r="AM9" s="1068"/>
      <c r="AN9" s="1068"/>
      <c r="AO9" s="1068"/>
      <c r="AP9" s="1068" t="s">
        <v>566</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t="s">
        <v>378</v>
      </c>
      <c r="C10" s="1018"/>
      <c r="D10" s="1018"/>
      <c r="E10" s="1018"/>
      <c r="F10" s="1018"/>
      <c r="G10" s="1018"/>
      <c r="H10" s="1018"/>
      <c r="I10" s="1018"/>
      <c r="J10" s="1018"/>
      <c r="K10" s="1018"/>
      <c r="L10" s="1018"/>
      <c r="M10" s="1018"/>
      <c r="N10" s="1018"/>
      <c r="O10" s="1018"/>
      <c r="P10" s="1019"/>
      <c r="Q10" s="1025">
        <v>119</v>
      </c>
      <c r="R10" s="1026"/>
      <c r="S10" s="1026"/>
      <c r="T10" s="1026"/>
      <c r="U10" s="1026"/>
      <c r="V10" s="1026">
        <v>119</v>
      </c>
      <c r="W10" s="1026"/>
      <c r="X10" s="1026"/>
      <c r="Y10" s="1026"/>
      <c r="Z10" s="1026"/>
      <c r="AA10" s="1026" t="s">
        <v>566</v>
      </c>
      <c r="AB10" s="1026"/>
      <c r="AC10" s="1026"/>
      <c r="AD10" s="1026"/>
      <c r="AE10" s="1027"/>
      <c r="AF10" s="1022" t="s">
        <v>122</v>
      </c>
      <c r="AG10" s="1023"/>
      <c r="AH10" s="1023"/>
      <c r="AI10" s="1023"/>
      <c r="AJ10" s="1024"/>
      <c r="AK10" s="1067">
        <v>106022</v>
      </c>
      <c r="AL10" s="1068"/>
      <c r="AM10" s="1068"/>
      <c r="AN10" s="1068"/>
      <c r="AO10" s="1068"/>
      <c r="AP10" s="1068">
        <v>9</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t="s">
        <v>379</v>
      </c>
      <c r="C11" s="1018"/>
      <c r="D11" s="1018"/>
      <c r="E11" s="1018"/>
      <c r="F11" s="1018"/>
      <c r="G11" s="1018"/>
      <c r="H11" s="1018"/>
      <c r="I11" s="1018"/>
      <c r="J11" s="1018"/>
      <c r="K11" s="1018"/>
      <c r="L11" s="1018"/>
      <c r="M11" s="1018"/>
      <c r="N11" s="1018"/>
      <c r="O11" s="1018"/>
      <c r="P11" s="1019"/>
      <c r="Q11" s="1025">
        <v>12</v>
      </c>
      <c r="R11" s="1026"/>
      <c r="S11" s="1026"/>
      <c r="T11" s="1026"/>
      <c r="U11" s="1026"/>
      <c r="V11" s="1026">
        <v>12</v>
      </c>
      <c r="W11" s="1026"/>
      <c r="X11" s="1026"/>
      <c r="Y11" s="1026"/>
      <c r="Z11" s="1026"/>
      <c r="AA11" s="1026" t="s">
        <v>566</v>
      </c>
      <c r="AB11" s="1026"/>
      <c r="AC11" s="1026"/>
      <c r="AD11" s="1026"/>
      <c r="AE11" s="1027"/>
      <c r="AF11" s="1022" t="s">
        <v>122</v>
      </c>
      <c r="AG11" s="1023"/>
      <c r="AH11" s="1023"/>
      <c r="AI11" s="1023"/>
      <c r="AJ11" s="1024"/>
      <c r="AK11" s="1067">
        <v>2</v>
      </c>
      <c r="AL11" s="1068"/>
      <c r="AM11" s="1068"/>
      <c r="AN11" s="1068"/>
      <c r="AO11" s="1068"/>
      <c r="AP11" s="1068" t="s">
        <v>566</v>
      </c>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380</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381</v>
      </c>
      <c r="B23" s="924" t="s">
        <v>382</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383</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383</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384</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385</v>
      </c>
      <c r="R26" s="989"/>
      <c r="S26" s="989"/>
      <c r="T26" s="989"/>
      <c r="U26" s="990"/>
      <c r="V26" s="988" t="s">
        <v>386</v>
      </c>
      <c r="W26" s="989"/>
      <c r="X26" s="989"/>
      <c r="Y26" s="989"/>
      <c r="Z26" s="990"/>
      <c r="AA26" s="988" t="s">
        <v>387</v>
      </c>
      <c r="AB26" s="989"/>
      <c r="AC26" s="989"/>
      <c r="AD26" s="989"/>
      <c r="AE26" s="989"/>
      <c r="AF26" s="1042" t="s">
        <v>388</v>
      </c>
      <c r="AG26" s="995"/>
      <c r="AH26" s="995"/>
      <c r="AI26" s="995"/>
      <c r="AJ26" s="1043"/>
      <c r="AK26" s="989" t="s">
        <v>389</v>
      </c>
      <c r="AL26" s="989"/>
      <c r="AM26" s="989"/>
      <c r="AN26" s="989"/>
      <c r="AO26" s="990"/>
      <c r="AP26" s="988" t="s">
        <v>390</v>
      </c>
      <c r="AQ26" s="989"/>
      <c r="AR26" s="989"/>
      <c r="AS26" s="989"/>
      <c r="AT26" s="990"/>
      <c r="AU26" s="988" t="s">
        <v>391</v>
      </c>
      <c r="AV26" s="989"/>
      <c r="AW26" s="989"/>
      <c r="AX26" s="989"/>
      <c r="AY26" s="990"/>
      <c r="AZ26" s="988" t="s">
        <v>392</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393</v>
      </c>
      <c r="C28" s="1035"/>
      <c r="D28" s="1035"/>
      <c r="E28" s="1035"/>
      <c r="F28" s="1035"/>
      <c r="G28" s="1035"/>
      <c r="H28" s="1035"/>
      <c r="I28" s="1035"/>
      <c r="J28" s="1035"/>
      <c r="K28" s="1035"/>
      <c r="L28" s="1035"/>
      <c r="M28" s="1035"/>
      <c r="N28" s="1035"/>
      <c r="O28" s="1035"/>
      <c r="P28" s="1036"/>
      <c r="Q28" s="1037">
        <v>1359</v>
      </c>
      <c r="R28" s="1038"/>
      <c r="S28" s="1038"/>
      <c r="T28" s="1038"/>
      <c r="U28" s="1038"/>
      <c r="V28" s="1038">
        <v>1304</v>
      </c>
      <c r="W28" s="1038"/>
      <c r="X28" s="1038"/>
      <c r="Y28" s="1038"/>
      <c r="Z28" s="1038"/>
      <c r="AA28" s="1038">
        <v>55</v>
      </c>
      <c r="AB28" s="1038"/>
      <c r="AC28" s="1038"/>
      <c r="AD28" s="1038"/>
      <c r="AE28" s="1039"/>
      <c r="AF28" s="1040">
        <v>55</v>
      </c>
      <c r="AG28" s="1038"/>
      <c r="AH28" s="1038"/>
      <c r="AI28" s="1038"/>
      <c r="AJ28" s="1041"/>
      <c r="AK28" s="1029">
        <v>113</v>
      </c>
      <c r="AL28" s="1030"/>
      <c r="AM28" s="1030"/>
      <c r="AN28" s="1030"/>
      <c r="AO28" s="1030"/>
      <c r="AP28" s="1030" t="s">
        <v>566</v>
      </c>
      <c r="AQ28" s="1030"/>
      <c r="AR28" s="1030"/>
      <c r="AS28" s="1030"/>
      <c r="AT28" s="1030"/>
      <c r="AU28" s="1030" t="s">
        <v>566</v>
      </c>
      <c r="AV28" s="1030"/>
      <c r="AW28" s="1030"/>
      <c r="AX28" s="1030"/>
      <c r="AY28" s="1030"/>
      <c r="AZ28" s="1031" t="s">
        <v>567</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394</v>
      </c>
      <c r="C29" s="1018"/>
      <c r="D29" s="1018"/>
      <c r="E29" s="1018"/>
      <c r="F29" s="1018"/>
      <c r="G29" s="1018"/>
      <c r="H29" s="1018"/>
      <c r="I29" s="1018"/>
      <c r="J29" s="1018"/>
      <c r="K29" s="1018"/>
      <c r="L29" s="1018"/>
      <c r="M29" s="1018"/>
      <c r="N29" s="1018"/>
      <c r="O29" s="1018"/>
      <c r="P29" s="1019"/>
      <c r="Q29" s="1025">
        <v>196</v>
      </c>
      <c r="R29" s="1026"/>
      <c r="S29" s="1026"/>
      <c r="T29" s="1026"/>
      <c r="U29" s="1026"/>
      <c r="V29" s="1026">
        <v>196</v>
      </c>
      <c r="W29" s="1026"/>
      <c r="X29" s="1026"/>
      <c r="Y29" s="1026"/>
      <c r="Z29" s="1026"/>
      <c r="AA29" s="1026">
        <v>1</v>
      </c>
      <c r="AB29" s="1026"/>
      <c r="AC29" s="1026"/>
      <c r="AD29" s="1026"/>
      <c r="AE29" s="1027"/>
      <c r="AF29" s="1022">
        <v>1</v>
      </c>
      <c r="AG29" s="1023"/>
      <c r="AH29" s="1023"/>
      <c r="AI29" s="1023"/>
      <c r="AJ29" s="1024"/>
      <c r="AK29" s="967">
        <v>46</v>
      </c>
      <c r="AL29" s="958"/>
      <c r="AM29" s="958"/>
      <c r="AN29" s="958"/>
      <c r="AO29" s="958"/>
      <c r="AP29" s="958" t="s">
        <v>566</v>
      </c>
      <c r="AQ29" s="958"/>
      <c r="AR29" s="958"/>
      <c r="AS29" s="958"/>
      <c r="AT29" s="958"/>
      <c r="AU29" s="958" t="s">
        <v>566</v>
      </c>
      <c r="AV29" s="958"/>
      <c r="AW29" s="958"/>
      <c r="AX29" s="958"/>
      <c r="AY29" s="958"/>
      <c r="AZ29" s="1028" t="s">
        <v>567</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395</v>
      </c>
      <c r="C30" s="1018"/>
      <c r="D30" s="1018"/>
      <c r="E30" s="1018"/>
      <c r="F30" s="1018"/>
      <c r="G30" s="1018"/>
      <c r="H30" s="1018"/>
      <c r="I30" s="1018"/>
      <c r="J30" s="1018"/>
      <c r="K30" s="1018"/>
      <c r="L30" s="1018"/>
      <c r="M30" s="1018"/>
      <c r="N30" s="1018"/>
      <c r="O30" s="1018"/>
      <c r="P30" s="1019"/>
      <c r="Q30" s="1025">
        <v>311</v>
      </c>
      <c r="R30" s="1026"/>
      <c r="S30" s="1026"/>
      <c r="T30" s="1026"/>
      <c r="U30" s="1026"/>
      <c r="V30" s="1026">
        <v>254</v>
      </c>
      <c r="W30" s="1026"/>
      <c r="X30" s="1026"/>
      <c r="Y30" s="1026"/>
      <c r="Z30" s="1026"/>
      <c r="AA30" s="1026">
        <v>56</v>
      </c>
      <c r="AB30" s="1026"/>
      <c r="AC30" s="1026"/>
      <c r="AD30" s="1026"/>
      <c r="AE30" s="1027"/>
      <c r="AF30" s="1022">
        <v>182</v>
      </c>
      <c r="AG30" s="1023"/>
      <c r="AH30" s="1023"/>
      <c r="AI30" s="1023"/>
      <c r="AJ30" s="1024"/>
      <c r="AK30" s="967">
        <v>98</v>
      </c>
      <c r="AL30" s="958"/>
      <c r="AM30" s="958"/>
      <c r="AN30" s="958"/>
      <c r="AO30" s="958"/>
      <c r="AP30" s="958">
        <v>1324</v>
      </c>
      <c r="AQ30" s="958"/>
      <c r="AR30" s="958"/>
      <c r="AS30" s="958"/>
      <c r="AT30" s="958"/>
      <c r="AU30" s="958">
        <v>973</v>
      </c>
      <c r="AV30" s="958"/>
      <c r="AW30" s="958"/>
      <c r="AX30" s="958"/>
      <c r="AY30" s="958"/>
      <c r="AZ30" s="1028" t="s">
        <v>567</v>
      </c>
      <c r="BA30" s="1028"/>
      <c r="BB30" s="1028"/>
      <c r="BC30" s="1028"/>
      <c r="BD30" s="1028"/>
      <c r="BE30" s="959" t="s">
        <v>396</v>
      </c>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397</v>
      </c>
      <c r="C31" s="1018"/>
      <c r="D31" s="1018"/>
      <c r="E31" s="1018"/>
      <c r="F31" s="1018"/>
      <c r="G31" s="1018"/>
      <c r="H31" s="1018"/>
      <c r="I31" s="1018"/>
      <c r="J31" s="1018"/>
      <c r="K31" s="1018"/>
      <c r="L31" s="1018"/>
      <c r="M31" s="1018"/>
      <c r="N31" s="1018"/>
      <c r="O31" s="1018"/>
      <c r="P31" s="1019"/>
      <c r="Q31" s="1025">
        <v>514</v>
      </c>
      <c r="R31" s="1026"/>
      <c r="S31" s="1026"/>
      <c r="T31" s="1026"/>
      <c r="U31" s="1026"/>
      <c r="V31" s="1026">
        <v>455</v>
      </c>
      <c r="W31" s="1026"/>
      <c r="X31" s="1026"/>
      <c r="Y31" s="1026"/>
      <c r="Z31" s="1026"/>
      <c r="AA31" s="1026">
        <v>58</v>
      </c>
      <c r="AB31" s="1026"/>
      <c r="AC31" s="1026"/>
      <c r="AD31" s="1026"/>
      <c r="AE31" s="1027"/>
      <c r="AF31" s="1022">
        <v>58</v>
      </c>
      <c r="AG31" s="1023"/>
      <c r="AH31" s="1023"/>
      <c r="AI31" s="1023"/>
      <c r="AJ31" s="1024"/>
      <c r="AK31" s="967">
        <v>315</v>
      </c>
      <c r="AL31" s="958"/>
      <c r="AM31" s="958"/>
      <c r="AN31" s="958"/>
      <c r="AO31" s="958"/>
      <c r="AP31" s="958">
        <v>1513</v>
      </c>
      <c r="AQ31" s="958"/>
      <c r="AR31" s="958"/>
      <c r="AS31" s="958"/>
      <c r="AT31" s="958"/>
      <c r="AU31" s="958">
        <v>1214</v>
      </c>
      <c r="AV31" s="958"/>
      <c r="AW31" s="958"/>
      <c r="AX31" s="958"/>
      <c r="AY31" s="958"/>
      <c r="AZ31" s="1028" t="s">
        <v>567</v>
      </c>
      <c r="BA31" s="1028"/>
      <c r="BB31" s="1028"/>
      <c r="BC31" s="1028"/>
      <c r="BD31" s="1028"/>
      <c r="BE31" s="959" t="s">
        <v>396</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398</v>
      </c>
      <c r="C32" s="1018"/>
      <c r="D32" s="1018"/>
      <c r="E32" s="1018"/>
      <c r="F32" s="1018"/>
      <c r="G32" s="1018"/>
      <c r="H32" s="1018"/>
      <c r="I32" s="1018"/>
      <c r="J32" s="1018"/>
      <c r="K32" s="1018"/>
      <c r="L32" s="1018"/>
      <c r="M32" s="1018"/>
      <c r="N32" s="1018"/>
      <c r="O32" s="1018"/>
      <c r="P32" s="1019"/>
      <c r="Q32" s="1025">
        <v>25</v>
      </c>
      <c r="R32" s="1026"/>
      <c r="S32" s="1026"/>
      <c r="T32" s="1026"/>
      <c r="U32" s="1026"/>
      <c r="V32" s="1026">
        <v>25</v>
      </c>
      <c r="W32" s="1026"/>
      <c r="X32" s="1026"/>
      <c r="Y32" s="1026"/>
      <c r="Z32" s="1026"/>
      <c r="AA32" s="1026" t="s">
        <v>566</v>
      </c>
      <c r="AB32" s="1026"/>
      <c r="AC32" s="1026"/>
      <c r="AD32" s="1026"/>
      <c r="AE32" s="1027"/>
      <c r="AF32" s="1022" t="s">
        <v>122</v>
      </c>
      <c r="AG32" s="1023"/>
      <c r="AH32" s="1023"/>
      <c r="AI32" s="1023"/>
      <c r="AJ32" s="1024"/>
      <c r="AK32" s="967">
        <v>18</v>
      </c>
      <c r="AL32" s="958"/>
      <c r="AM32" s="958"/>
      <c r="AN32" s="958"/>
      <c r="AO32" s="958"/>
      <c r="AP32" s="958">
        <v>36</v>
      </c>
      <c r="AQ32" s="958"/>
      <c r="AR32" s="958"/>
      <c r="AS32" s="958"/>
      <c r="AT32" s="958"/>
      <c r="AU32" s="958">
        <v>34</v>
      </c>
      <c r="AV32" s="958"/>
      <c r="AW32" s="958"/>
      <c r="AX32" s="958"/>
      <c r="AY32" s="958"/>
      <c r="AZ32" s="1028" t="s">
        <v>567</v>
      </c>
      <c r="BA32" s="1028"/>
      <c r="BB32" s="1028"/>
      <c r="BC32" s="1028"/>
      <c r="BD32" s="1028"/>
      <c r="BE32" s="959" t="s">
        <v>399</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400</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381</v>
      </c>
      <c r="B63" s="924" t="s">
        <v>401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295</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403</v>
      </c>
      <c r="B66" s="983"/>
      <c r="C66" s="983"/>
      <c r="D66" s="983"/>
      <c r="E66" s="983"/>
      <c r="F66" s="983"/>
      <c r="G66" s="983"/>
      <c r="H66" s="983"/>
      <c r="I66" s="983"/>
      <c r="J66" s="983"/>
      <c r="K66" s="983"/>
      <c r="L66" s="983"/>
      <c r="M66" s="983"/>
      <c r="N66" s="983"/>
      <c r="O66" s="983"/>
      <c r="P66" s="984"/>
      <c r="Q66" s="988" t="s">
        <v>385</v>
      </c>
      <c r="R66" s="989"/>
      <c r="S66" s="989"/>
      <c r="T66" s="989"/>
      <c r="U66" s="990"/>
      <c r="V66" s="988" t="s">
        <v>386</v>
      </c>
      <c r="W66" s="989"/>
      <c r="X66" s="989"/>
      <c r="Y66" s="989"/>
      <c r="Z66" s="990"/>
      <c r="AA66" s="988" t="s">
        <v>387</v>
      </c>
      <c r="AB66" s="989"/>
      <c r="AC66" s="989"/>
      <c r="AD66" s="989"/>
      <c r="AE66" s="990"/>
      <c r="AF66" s="994" t="s">
        <v>388</v>
      </c>
      <c r="AG66" s="995"/>
      <c r="AH66" s="995"/>
      <c r="AI66" s="995"/>
      <c r="AJ66" s="996"/>
      <c r="AK66" s="988" t="s">
        <v>389</v>
      </c>
      <c r="AL66" s="983"/>
      <c r="AM66" s="983"/>
      <c r="AN66" s="983"/>
      <c r="AO66" s="984"/>
      <c r="AP66" s="988" t="s">
        <v>390</v>
      </c>
      <c r="AQ66" s="989"/>
      <c r="AR66" s="989"/>
      <c r="AS66" s="989"/>
      <c r="AT66" s="990"/>
      <c r="AU66" s="988" t="s">
        <v>404</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568</v>
      </c>
      <c r="C68" s="973"/>
      <c r="D68" s="973"/>
      <c r="E68" s="973"/>
      <c r="F68" s="973"/>
      <c r="G68" s="973"/>
      <c r="H68" s="973"/>
      <c r="I68" s="973"/>
      <c r="J68" s="973"/>
      <c r="K68" s="973"/>
      <c r="L68" s="973"/>
      <c r="M68" s="973"/>
      <c r="N68" s="973"/>
      <c r="O68" s="973"/>
      <c r="P68" s="974"/>
      <c r="Q68" s="975">
        <v>1743</v>
      </c>
      <c r="R68" s="969"/>
      <c r="S68" s="969"/>
      <c r="T68" s="969"/>
      <c r="U68" s="969"/>
      <c r="V68" s="969">
        <v>1638</v>
      </c>
      <c r="W68" s="969"/>
      <c r="X68" s="969"/>
      <c r="Y68" s="969"/>
      <c r="Z68" s="969"/>
      <c r="AA68" s="969">
        <v>105</v>
      </c>
      <c r="AB68" s="969"/>
      <c r="AC68" s="969"/>
      <c r="AD68" s="969"/>
      <c r="AE68" s="969"/>
      <c r="AF68" s="969">
        <v>99</v>
      </c>
      <c r="AG68" s="969"/>
      <c r="AH68" s="969"/>
      <c r="AI68" s="969"/>
      <c r="AJ68" s="969"/>
      <c r="AK68" s="969" t="s">
        <v>566</v>
      </c>
      <c r="AL68" s="969"/>
      <c r="AM68" s="969"/>
      <c r="AN68" s="969"/>
      <c r="AO68" s="969"/>
      <c r="AP68" s="969" t="s">
        <v>566</v>
      </c>
      <c r="AQ68" s="969"/>
      <c r="AR68" s="969"/>
      <c r="AS68" s="969"/>
      <c r="AT68" s="969"/>
      <c r="AU68" s="969" t="s">
        <v>566</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569</v>
      </c>
      <c r="C69" s="962"/>
      <c r="D69" s="962"/>
      <c r="E69" s="962"/>
      <c r="F69" s="962"/>
      <c r="G69" s="962"/>
      <c r="H69" s="962"/>
      <c r="I69" s="962"/>
      <c r="J69" s="962"/>
      <c r="K69" s="962"/>
      <c r="L69" s="962"/>
      <c r="M69" s="962"/>
      <c r="N69" s="962"/>
      <c r="O69" s="962"/>
      <c r="P69" s="963"/>
      <c r="Q69" s="964">
        <v>274</v>
      </c>
      <c r="R69" s="958"/>
      <c r="S69" s="958"/>
      <c r="T69" s="958"/>
      <c r="U69" s="958"/>
      <c r="V69" s="958">
        <v>259</v>
      </c>
      <c r="W69" s="958"/>
      <c r="X69" s="958"/>
      <c r="Y69" s="958"/>
      <c r="Z69" s="958"/>
      <c r="AA69" s="958">
        <v>15</v>
      </c>
      <c r="AB69" s="958"/>
      <c r="AC69" s="958"/>
      <c r="AD69" s="958"/>
      <c r="AE69" s="958"/>
      <c r="AF69" s="958">
        <v>15</v>
      </c>
      <c r="AG69" s="958"/>
      <c r="AH69" s="958"/>
      <c r="AI69" s="958"/>
      <c r="AJ69" s="958"/>
      <c r="AK69" s="958" t="s">
        <v>566</v>
      </c>
      <c r="AL69" s="958"/>
      <c r="AM69" s="958"/>
      <c r="AN69" s="958"/>
      <c r="AO69" s="958"/>
      <c r="AP69" s="958" t="s">
        <v>566</v>
      </c>
      <c r="AQ69" s="958"/>
      <c r="AR69" s="958"/>
      <c r="AS69" s="958"/>
      <c r="AT69" s="958"/>
      <c r="AU69" s="958" t="s">
        <v>566</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570</v>
      </c>
      <c r="C70" s="962"/>
      <c r="D70" s="962"/>
      <c r="E70" s="962"/>
      <c r="F70" s="962"/>
      <c r="G70" s="962"/>
      <c r="H70" s="962"/>
      <c r="I70" s="962"/>
      <c r="J70" s="962"/>
      <c r="K70" s="962"/>
      <c r="L70" s="962"/>
      <c r="M70" s="962"/>
      <c r="N70" s="962"/>
      <c r="O70" s="962"/>
      <c r="P70" s="963"/>
      <c r="Q70" s="964">
        <v>5178</v>
      </c>
      <c r="R70" s="958"/>
      <c r="S70" s="958"/>
      <c r="T70" s="958"/>
      <c r="U70" s="958"/>
      <c r="V70" s="958">
        <v>5111</v>
      </c>
      <c r="W70" s="958"/>
      <c r="X70" s="958"/>
      <c r="Y70" s="958"/>
      <c r="Z70" s="958"/>
      <c r="AA70" s="958">
        <v>66</v>
      </c>
      <c r="AB70" s="958"/>
      <c r="AC70" s="958"/>
      <c r="AD70" s="958"/>
      <c r="AE70" s="958"/>
      <c r="AF70" s="958">
        <v>4</v>
      </c>
      <c r="AG70" s="958"/>
      <c r="AH70" s="958"/>
      <c r="AI70" s="958"/>
      <c r="AJ70" s="958"/>
      <c r="AK70" s="958">
        <v>225</v>
      </c>
      <c r="AL70" s="958"/>
      <c r="AM70" s="958"/>
      <c r="AN70" s="958"/>
      <c r="AO70" s="958"/>
      <c r="AP70" s="958">
        <v>1209</v>
      </c>
      <c r="AQ70" s="958"/>
      <c r="AR70" s="958"/>
      <c r="AS70" s="958"/>
      <c r="AT70" s="958"/>
      <c r="AU70" s="958">
        <v>60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571</v>
      </c>
      <c r="C71" s="962"/>
      <c r="D71" s="962"/>
      <c r="E71" s="962"/>
      <c r="F71" s="962"/>
      <c r="G71" s="962"/>
      <c r="H71" s="962"/>
      <c r="I71" s="962"/>
      <c r="J71" s="962"/>
      <c r="K71" s="962"/>
      <c r="L71" s="962"/>
      <c r="M71" s="962"/>
      <c r="N71" s="962"/>
      <c r="O71" s="962"/>
      <c r="P71" s="963"/>
      <c r="Q71" s="964">
        <v>544</v>
      </c>
      <c r="R71" s="958"/>
      <c r="S71" s="958"/>
      <c r="T71" s="958"/>
      <c r="U71" s="958"/>
      <c r="V71" s="958">
        <v>539</v>
      </c>
      <c r="W71" s="958"/>
      <c r="X71" s="958"/>
      <c r="Y71" s="958"/>
      <c r="Z71" s="958"/>
      <c r="AA71" s="958">
        <v>5</v>
      </c>
      <c r="AB71" s="958"/>
      <c r="AC71" s="958"/>
      <c r="AD71" s="958"/>
      <c r="AE71" s="958"/>
      <c r="AF71" s="958">
        <v>5</v>
      </c>
      <c r="AG71" s="958"/>
      <c r="AH71" s="958"/>
      <c r="AI71" s="958"/>
      <c r="AJ71" s="958"/>
      <c r="AK71" s="958">
        <v>29</v>
      </c>
      <c r="AL71" s="958"/>
      <c r="AM71" s="958"/>
      <c r="AN71" s="958"/>
      <c r="AO71" s="958"/>
      <c r="AP71" s="958" t="s">
        <v>566</v>
      </c>
      <c r="AQ71" s="958"/>
      <c r="AR71" s="958"/>
      <c r="AS71" s="958"/>
      <c r="AT71" s="958"/>
      <c r="AU71" s="958" t="s">
        <v>566</v>
      </c>
      <c r="AV71" s="958"/>
      <c r="AW71" s="958"/>
      <c r="AX71" s="958"/>
      <c r="AY71" s="958"/>
      <c r="AZ71" s="959" t="s">
        <v>574</v>
      </c>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571</v>
      </c>
      <c r="C72" s="962"/>
      <c r="D72" s="962"/>
      <c r="E72" s="962"/>
      <c r="F72" s="962"/>
      <c r="G72" s="962"/>
      <c r="H72" s="962"/>
      <c r="I72" s="962"/>
      <c r="J72" s="962"/>
      <c r="K72" s="962"/>
      <c r="L72" s="962"/>
      <c r="M72" s="962"/>
      <c r="N72" s="962"/>
      <c r="O72" s="962"/>
      <c r="P72" s="963"/>
      <c r="Q72" s="964">
        <v>3339</v>
      </c>
      <c r="R72" s="958"/>
      <c r="S72" s="958"/>
      <c r="T72" s="958"/>
      <c r="U72" s="958"/>
      <c r="V72" s="958">
        <v>3249</v>
      </c>
      <c r="W72" s="958"/>
      <c r="X72" s="958"/>
      <c r="Y72" s="958"/>
      <c r="Z72" s="958"/>
      <c r="AA72" s="958">
        <v>90</v>
      </c>
      <c r="AB72" s="958"/>
      <c r="AC72" s="958"/>
      <c r="AD72" s="958"/>
      <c r="AE72" s="958"/>
      <c r="AF72" s="958">
        <v>90</v>
      </c>
      <c r="AG72" s="958"/>
      <c r="AH72" s="958"/>
      <c r="AI72" s="958"/>
      <c r="AJ72" s="958"/>
      <c r="AK72" s="958">
        <v>504</v>
      </c>
      <c r="AL72" s="958"/>
      <c r="AM72" s="958"/>
      <c r="AN72" s="958"/>
      <c r="AO72" s="958"/>
      <c r="AP72" s="958" t="s">
        <v>566</v>
      </c>
      <c r="AQ72" s="958"/>
      <c r="AR72" s="958"/>
      <c r="AS72" s="958"/>
      <c r="AT72" s="958"/>
      <c r="AU72" s="958" t="s">
        <v>566</v>
      </c>
      <c r="AV72" s="958"/>
      <c r="AW72" s="958"/>
      <c r="AX72" s="958"/>
      <c r="AY72" s="958"/>
      <c r="AZ72" s="959" t="s">
        <v>575</v>
      </c>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572</v>
      </c>
      <c r="C73" s="962"/>
      <c r="D73" s="962"/>
      <c r="E73" s="962"/>
      <c r="F73" s="962"/>
      <c r="G73" s="962"/>
      <c r="H73" s="962"/>
      <c r="I73" s="962"/>
      <c r="J73" s="962"/>
      <c r="K73" s="962"/>
      <c r="L73" s="962"/>
      <c r="M73" s="962"/>
      <c r="N73" s="962"/>
      <c r="O73" s="962"/>
      <c r="P73" s="963"/>
      <c r="Q73" s="964">
        <v>127</v>
      </c>
      <c r="R73" s="958"/>
      <c r="S73" s="958"/>
      <c r="T73" s="958"/>
      <c r="U73" s="958"/>
      <c r="V73" s="958">
        <v>120</v>
      </c>
      <c r="W73" s="958"/>
      <c r="X73" s="958"/>
      <c r="Y73" s="958"/>
      <c r="Z73" s="958"/>
      <c r="AA73" s="958">
        <v>6</v>
      </c>
      <c r="AB73" s="958"/>
      <c r="AC73" s="958"/>
      <c r="AD73" s="958"/>
      <c r="AE73" s="958"/>
      <c r="AF73" s="958">
        <v>6</v>
      </c>
      <c r="AG73" s="958"/>
      <c r="AH73" s="958"/>
      <c r="AI73" s="958"/>
      <c r="AJ73" s="958"/>
      <c r="AK73" s="958">
        <v>33</v>
      </c>
      <c r="AL73" s="958"/>
      <c r="AM73" s="958"/>
      <c r="AN73" s="958"/>
      <c r="AO73" s="958"/>
      <c r="AP73" s="958" t="s">
        <v>566</v>
      </c>
      <c r="AQ73" s="958"/>
      <c r="AR73" s="958"/>
      <c r="AS73" s="958"/>
      <c r="AT73" s="958"/>
      <c r="AU73" s="958" t="s">
        <v>566</v>
      </c>
      <c r="AV73" s="958"/>
      <c r="AW73" s="958"/>
      <c r="AX73" s="958"/>
      <c r="AY73" s="958"/>
      <c r="AZ73" s="959" t="s">
        <v>574</v>
      </c>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572</v>
      </c>
      <c r="C74" s="962"/>
      <c r="D74" s="962"/>
      <c r="E74" s="962"/>
      <c r="F74" s="962"/>
      <c r="G74" s="962"/>
      <c r="H74" s="962"/>
      <c r="I74" s="962"/>
      <c r="J74" s="962"/>
      <c r="K74" s="962"/>
      <c r="L74" s="962"/>
      <c r="M74" s="962"/>
      <c r="N74" s="962"/>
      <c r="O74" s="962"/>
      <c r="P74" s="963"/>
      <c r="Q74" s="964">
        <v>91545</v>
      </c>
      <c r="R74" s="958"/>
      <c r="S74" s="958"/>
      <c r="T74" s="958"/>
      <c r="U74" s="958"/>
      <c r="V74" s="958">
        <v>89579</v>
      </c>
      <c r="W74" s="958"/>
      <c r="X74" s="958"/>
      <c r="Y74" s="958"/>
      <c r="Z74" s="958"/>
      <c r="AA74" s="958">
        <v>1967</v>
      </c>
      <c r="AB74" s="958"/>
      <c r="AC74" s="958"/>
      <c r="AD74" s="958"/>
      <c r="AE74" s="958"/>
      <c r="AF74" s="958">
        <v>708</v>
      </c>
      <c r="AG74" s="958"/>
      <c r="AH74" s="958"/>
      <c r="AI74" s="958"/>
      <c r="AJ74" s="958"/>
      <c r="AK74" s="958">
        <v>447</v>
      </c>
      <c r="AL74" s="958"/>
      <c r="AM74" s="958"/>
      <c r="AN74" s="958"/>
      <c r="AO74" s="958"/>
      <c r="AP74" s="958" t="s">
        <v>566</v>
      </c>
      <c r="AQ74" s="958"/>
      <c r="AR74" s="958"/>
      <c r="AS74" s="958"/>
      <c r="AT74" s="958"/>
      <c r="AU74" s="958" t="s">
        <v>566</v>
      </c>
      <c r="AV74" s="958"/>
      <c r="AW74" s="958"/>
      <c r="AX74" s="958"/>
      <c r="AY74" s="958"/>
      <c r="AZ74" s="959" t="s">
        <v>575</v>
      </c>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573</v>
      </c>
      <c r="C75" s="962"/>
      <c r="D75" s="962"/>
      <c r="E75" s="962"/>
      <c r="F75" s="962"/>
      <c r="G75" s="962"/>
      <c r="H75" s="962"/>
      <c r="I75" s="962"/>
      <c r="J75" s="962"/>
      <c r="K75" s="962"/>
      <c r="L75" s="962"/>
      <c r="M75" s="962"/>
      <c r="N75" s="962"/>
      <c r="O75" s="962"/>
      <c r="P75" s="963"/>
      <c r="Q75" s="965">
        <v>2060</v>
      </c>
      <c r="R75" s="966"/>
      <c r="S75" s="966"/>
      <c r="T75" s="966"/>
      <c r="U75" s="967"/>
      <c r="V75" s="968">
        <v>2012</v>
      </c>
      <c r="W75" s="966"/>
      <c r="X75" s="966"/>
      <c r="Y75" s="966"/>
      <c r="Z75" s="967"/>
      <c r="AA75" s="968">
        <v>48</v>
      </c>
      <c r="AB75" s="966"/>
      <c r="AC75" s="966"/>
      <c r="AD75" s="966"/>
      <c r="AE75" s="967"/>
      <c r="AF75" s="968">
        <v>1254</v>
      </c>
      <c r="AG75" s="966"/>
      <c r="AH75" s="966"/>
      <c r="AI75" s="966"/>
      <c r="AJ75" s="967"/>
      <c r="AK75" s="968">
        <v>472</v>
      </c>
      <c r="AL75" s="966"/>
      <c r="AM75" s="966"/>
      <c r="AN75" s="966"/>
      <c r="AO75" s="967"/>
      <c r="AP75" s="968" t="s">
        <v>566</v>
      </c>
      <c r="AQ75" s="966"/>
      <c r="AR75" s="966"/>
      <c r="AS75" s="966"/>
      <c r="AT75" s="967"/>
      <c r="AU75" s="968" t="s">
        <v>566</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381</v>
      </c>
      <c r="B88" s="924" t="s">
        <v>405</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940</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381</v>
      </c>
      <c r="BR102" s="924" t="s">
        <v>406</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407</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408</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411</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412</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413</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414</v>
      </c>
      <c r="AB109" s="883"/>
      <c r="AC109" s="883"/>
      <c r="AD109" s="883"/>
      <c r="AE109" s="884"/>
      <c r="AF109" s="885" t="s">
        <v>415</v>
      </c>
      <c r="AG109" s="883"/>
      <c r="AH109" s="883"/>
      <c r="AI109" s="883"/>
      <c r="AJ109" s="884"/>
      <c r="AK109" s="885" t="s">
        <v>295</v>
      </c>
      <c r="AL109" s="883"/>
      <c r="AM109" s="883"/>
      <c r="AN109" s="883"/>
      <c r="AO109" s="884"/>
      <c r="AP109" s="885" t="s">
        <v>416</v>
      </c>
      <c r="AQ109" s="883"/>
      <c r="AR109" s="883"/>
      <c r="AS109" s="883"/>
      <c r="AT109" s="916"/>
      <c r="AU109" s="882" t="s">
        <v>413</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414</v>
      </c>
      <c r="BR109" s="883"/>
      <c r="BS109" s="883"/>
      <c r="BT109" s="883"/>
      <c r="BU109" s="884"/>
      <c r="BV109" s="885" t="s">
        <v>415</v>
      </c>
      <c r="BW109" s="883"/>
      <c r="BX109" s="883"/>
      <c r="BY109" s="883"/>
      <c r="BZ109" s="884"/>
      <c r="CA109" s="885" t="s">
        <v>295</v>
      </c>
      <c r="CB109" s="883"/>
      <c r="CC109" s="883"/>
      <c r="CD109" s="883"/>
      <c r="CE109" s="884"/>
      <c r="CF109" s="923" t="s">
        <v>416</v>
      </c>
      <c r="CG109" s="923"/>
      <c r="CH109" s="923"/>
      <c r="CI109" s="923"/>
      <c r="CJ109" s="923"/>
      <c r="CK109" s="885" t="s">
        <v>417</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414</v>
      </c>
      <c r="DH109" s="883"/>
      <c r="DI109" s="883"/>
      <c r="DJ109" s="883"/>
      <c r="DK109" s="884"/>
      <c r="DL109" s="885" t="s">
        <v>415</v>
      </c>
      <c r="DM109" s="883"/>
      <c r="DN109" s="883"/>
      <c r="DO109" s="883"/>
      <c r="DP109" s="884"/>
      <c r="DQ109" s="885" t="s">
        <v>295</v>
      </c>
      <c r="DR109" s="883"/>
      <c r="DS109" s="883"/>
      <c r="DT109" s="883"/>
      <c r="DU109" s="884"/>
      <c r="DV109" s="885" t="s">
        <v>416</v>
      </c>
      <c r="DW109" s="883"/>
      <c r="DX109" s="883"/>
      <c r="DY109" s="883"/>
      <c r="DZ109" s="916"/>
    </row>
    <row r="110" spans="1:131" s="212" customFormat="1" ht="26.25" customHeight="1" x14ac:dyDescent="0.15">
      <c r="A110" s="794" t="s">
        <v>418</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1095824</v>
      </c>
      <c r="AB110" s="876"/>
      <c r="AC110" s="876"/>
      <c r="AD110" s="876"/>
      <c r="AE110" s="877"/>
      <c r="AF110" s="878">
        <v>1006494</v>
      </c>
      <c r="AG110" s="876"/>
      <c r="AH110" s="876"/>
      <c r="AI110" s="876"/>
      <c r="AJ110" s="877"/>
      <c r="AK110" s="878">
        <v>965850</v>
      </c>
      <c r="AL110" s="876"/>
      <c r="AM110" s="876"/>
      <c r="AN110" s="876"/>
      <c r="AO110" s="877"/>
      <c r="AP110" s="879">
        <v>22.1</v>
      </c>
      <c r="AQ110" s="880"/>
      <c r="AR110" s="880"/>
      <c r="AS110" s="880"/>
      <c r="AT110" s="881"/>
      <c r="AU110" s="917" t="s">
        <v>69</v>
      </c>
      <c r="AV110" s="918"/>
      <c r="AW110" s="918"/>
      <c r="AX110" s="918"/>
      <c r="AY110" s="918"/>
      <c r="AZ110" s="847" t="s">
        <v>419</v>
      </c>
      <c r="BA110" s="795"/>
      <c r="BB110" s="795"/>
      <c r="BC110" s="795"/>
      <c r="BD110" s="795"/>
      <c r="BE110" s="795"/>
      <c r="BF110" s="795"/>
      <c r="BG110" s="795"/>
      <c r="BH110" s="795"/>
      <c r="BI110" s="795"/>
      <c r="BJ110" s="795"/>
      <c r="BK110" s="795"/>
      <c r="BL110" s="795"/>
      <c r="BM110" s="795"/>
      <c r="BN110" s="795"/>
      <c r="BO110" s="795"/>
      <c r="BP110" s="796"/>
      <c r="BQ110" s="848">
        <v>4764872</v>
      </c>
      <c r="BR110" s="829"/>
      <c r="BS110" s="829"/>
      <c r="BT110" s="829"/>
      <c r="BU110" s="829"/>
      <c r="BV110" s="829">
        <v>4058716</v>
      </c>
      <c r="BW110" s="829"/>
      <c r="BX110" s="829"/>
      <c r="BY110" s="829"/>
      <c r="BZ110" s="829"/>
      <c r="CA110" s="829">
        <v>3382936</v>
      </c>
      <c r="CB110" s="829"/>
      <c r="CC110" s="829"/>
      <c r="CD110" s="829"/>
      <c r="CE110" s="829"/>
      <c r="CF110" s="853">
        <v>77.599999999999994</v>
      </c>
      <c r="CG110" s="854"/>
      <c r="CH110" s="854"/>
      <c r="CI110" s="854"/>
      <c r="CJ110" s="854"/>
      <c r="CK110" s="913" t="s">
        <v>420</v>
      </c>
      <c r="CL110" s="806"/>
      <c r="CM110" s="847" t="s">
        <v>421</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422</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423</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424</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425</v>
      </c>
      <c r="B112" s="900"/>
      <c r="C112" s="739" t="s">
        <v>426</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427</v>
      </c>
      <c r="BA112" s="739"/>
      <c r="BB112" s="739"/>
      <c r="BC112" s="739"/>
      <c r="BD112" s="739"/>
      <c r="BE112" s="739"/>
      <c r="BF112" s="739"/>
      <c r="BG112" s="739"/>
      <c r="BH112" s="739"/>
      <c r="BI112" s="739"/>
      <c r="BJ112" s="739"/>
      <c r="BK112" s="739"/>
      <c r="BL112" s="739"/>
      <c r="BM112" s="739"/>
      <c r="BN112" s="739"/>
      <c r="BO112" s="739"/>
      <c r="BP112" s="740"/>
      <c r="BQ112" s="803">
        <v>2347587</v>
      </c>
      <c r="BR112" s="804"/>
      <c r="BS112" s="804"/>
      <c r="BT112" s="804"/>
      <c r="BU112" s="804"/>
      <c r="BV112" s="804">
        <v>2440231</v>
      </c>
      <c r="BW112" s="804"/>
      <c r="BX112" s="804"/>
      <c r="BY112" s="804"/>
      <c r="BZ112" s="804"/>
      <c r="CA112" s="804">
        <v>2225636</v>
      </c>
      <c r="CB112" s="804"/>
      <c r="CC112" s="804"/>
      <c r="CD112" s="804"/>
      <c r="CE112" s="804"/>
      <c r="CF112" s="862">
        <v>51</v>
      </c>
      <c r="CG112" s="863"/>
      <c r="CH112" s="863"/>
      <c r="CI112" s="863"/>
      <c r="CJ112" s="863"/>
      <c r="CK112" s="914"/>
      <c r="CL112" s="808"/>
      <c r="CM112" s="802" t="s">
        <v>428</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429</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362858</v>
      </c>
      <c r="AB113" s="906"/>
      <c r="AC113" s="906"/>
      <c r="AD113" s="906"/>
      <c r="AE113" s="907"/>
      <c r="AF113" s="908">
        <v>396928</v>
      </c>
      <c r="AG113" s="906"/>
      <c r="AH113" s="906"/>
      <c r="AI113" s="906"/>
      <c r="AJ113" s="907"/>
      <c r="AK113" s="908">
        <v>326536</v>
      </c>
      <c r="AL113" s="906"/>
      <c r="AM113" s="906"/>
      <c r="AN113" s="906"/>
      <c r="AO113" s="907"/>
      <c r="AP113" s="909">
        <v>7.5</v>
      </c>
      <c r="AQ113" s="910"/>
      <c r="AR113" s="910"/>
      <c r="AS113" s="910"/>
      <c r="AT113" s="911"/>
      <c r="AU113" s="919"/>
      <c r="AV113" s="920"/>
      <c r="AW113" s="920"/>
      <c r="AX113" s="920"/>
      <c r="AY113" s="920"/>
      <c r="AZ113" s="802" t="s">
        <v>430</v>
      </c>
      <c r="BA113" s="739"/>
      <c r="BB113" s="739"/>
      <c r="BC113" s="739"/>
      <c r="BD113" s="739"/>
      <c r="BE113" s="739"/>
      <c r="BF113" s="739"/>
      <c r="BG113" s="739"/>
      <c r="BH113" s="739"/>
      <c r="BI113" s="739"/>
      <c r="BJ113" s="739"/>
      <c r="BK113" s="739"/>
      <c r="BL113" s="739"/>
      <c r="BM113" s="739"/>
      <c r="BN113" s="739"/>
      <c r="BO113" s="739"/>
      <c r="BP113" s="740"/>
      <c r="BQ113" s="803">
        <v>72792</v>
      </c>
      <c r="BR113" s="804"/>
      <c r="BS113" s="804"/>
      <c r="BT113" s="804"/>
      <c r="BU113" s="804"/>
      <c r="BV113" s="804">
        <v>69779</v>
      </c>
      <c r="BW113" s="804"/>
      <c r="BX113" s="804"/>
      <c r="BY113" s="804"/>
      <c r="BZ113" s="804"/>
      <c r="CA113" s="804">
        <v>60489</v>
      </c>
      <c r="CB113" s="804"/>
      <c r="CC113" s="804"/>
      <c r="CD113" s="804"/>
      <c r="CE113" s="804"/>
      <c r="CF113" s="862">
        <v>1.4</v>
      </c>
      <c r="CG113" s="863"/>
      <c r="CH113" s="863"/>
      <c r="CI113" s="863"/>
      <c r="CJ113" s="863"/>
      <c r="CK113" s="914"/>
      <c r="CL113" s="808"/>
      <c r="CM113" s="802" t="s">
        <v>431</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432</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23098</v>
      </c>
      <c r="AB114" s="767"/>
      <c r="AC114" s="767"/>
      <c r="AD114" s="767"/>
      <c r="AE114" s="768"/>
      <c r="AF114" s="769">
        <v>25202</v>
      </c>
      <c r="AG114" s="767"/>
      <c r="AH114" s="767"/>
      <c r="AI114" s="767"/>
      <c r="AJ114" s="768"/>
      <c r="AK114" s="769">
        <v>18706</v>
      </c>
      <c r="AL114" s="767"/>
      <c r="AM114" s="767"/>
      <c r="AN114" s="767"/>
      <c r="AO114" s="768"/>
      <c r="AP114" s="811">
        <v>0.4</v>
      </c>
      <c r="AQ114" s="812"/>
      <c r="AR114" s="812"/>
      <c r="AS114" s="812"/>
      <c r="AT114" s="813"/>
      <c r="AU114" s="919"/>
      <c r="AV114" s="920"/>
      <c r="AW114" s="920"/>
      <c r="AX114" s="920"/>
      <c r="AY114" s="920"/>
      <c r="AZ114" s="802" t="s">
        <v>433</v>
      </c>
      <c r="BA114" s="739"/>
      <c r="BB114" s="739"/>
      <c r="BC114" s="739"/>
      <c r="BD114" s="739"/>
      <c r="BE114" s="739"/>
      <c r="BF114" s="739"/>
      <c r="BG114" s="739"/>
      <c r="BH114" s="739"/>
      <c r="BI114" s="739"/>
      <c r="BJ114" s="739"/>
      <c r="BK114" s="739"/>
      <c r="BL114" s="739"/>
      <c r="BM114" s="739"/>
      <c r="BN114" s="739"/>
      <c r="BO114" s="739"/>
      <c r="BP114" s="740"/>
      <c r="BQ114" s="803">
        <v>594587</v>
      </c>
      <c r="BR114" s="804"/>
      <c r="BS114" s="804"/>
      <c r="BT114" s="804"/>
      <c r="BU114" s="804"/>
      <c r="BV114" s="804">
        <v>600566</v>
      </c>
      <c r="BW114" s="804"/>
      <c r="BX114" s="804"/>
      <c r="BY114" s="804"/>
      <c r="BZ114" s="804"/>
      <c r="CA114" s="804">
        <v>587775</v>
      </c>
      <c r="CB114" s="804"/>
      <c r="CC114" s="804"/>
      <c r="CD114" s="804"/>
      <c r="CE114" s="804"/>
      <c r="CF114" s="862">
        <v>13.5</v>
      </c>
      <c r="CG114" s="863"/>
      <c r="CH114" s="863"/>
      <c r="CI114" s="863"/>
      <c r="CJ114" s="863"/>
      <c r="CK114" s="914"/>
      <c r="CL114" s="808"/>
      <c r="CM114" s="802" t="s">
        <v>434</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435</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436</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437</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439</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440</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441</v>
      </c>
      <c r="Z117" s="884"/>
      <c r="AA117" s="889">
        <v>1481780</v>
      </c>
      <c r="AB117" s="890"/>
      <c r="AC117" s="890"/>
      <c r="AD117" s="890"/>
      <c r="AE117" s="891"/>
      <c r="AF117" s="892">
        <v>1428624</v>
      </c>
      <c r="AG117" s="890"/>
      <c r="AH117" s="890"/>
      <c r="AI117" s="890"/>
      <c r="AJ117" s="891"/>
      <c r="AK117" s="892">
        <v>1311092</v>
      </c>
      <c r="AL117" s="890"/>
      <c r="AM117" s="890"/>
      <c r="AN117" s="890"/>
      <c r="AO117" s="891"/>
      <c r="AP117" s="893"/>
      <c r="AQ117" s="894"/>
      <c r="AR117" s="894"/>
      <c r="AS117" s="894"/>
      <c r="AT117" s="895"/>
      <c r="AU117" s="919"/>
      <c r="AV117" s="920"/>
      <c r="AW117" s="920"/>
      <c r="AX117" s="920"/>
      <c r="AY117" s="920"/>
      <c r="AZ117" s="850" t="s">
        <v>442</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443</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417</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414</v>
      </c>
      <c r="AB118" s="883"/>
      <c r="AC118" s="883"/>
      <c r="AD118" s="883"/>
      <c r="AE118" s="884"/>
      <c r="AF118" s="885" t="s">
        <v>415</v>
      </c>
      <c r="AG118" s="883"/>
      <c r="AH118" s="883"/>
      <c r="AI118" s="883"/>
      <c r="AJ118" s="884"/>
      <c r="AK118" s="885" t="s">
        <v>295</v>
      </c>
      <c r="AL118" s="883"/>
      <c r="AM118" s="883"/>
      <c r="AN118" s="883"/>
      <c r="AO118" s="884"/>
      <c r="AP118" s="886" t="s">
        <v>416</v>
      </c>
      <c r="AQ118" s="887"/>
      <c r="AR118" s="887"/>
      <c r="AS118" s="887"/>
      <c r="AT118" s="888"/>
      <c r="AU118" s="919"/>
      <c r="AV118" s="920"/>
      <c r="AW118" s="920"/>
      <c r="AX118" s="920"/>
      <c r="AY118" s="920"/>
      <c r="AZ118" s="825" t="s">
        <v>444</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445</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420</v>
      </c>
      <c r="B119" s="806"/>
      <c r="C119" s="847" t="s">
        <v>421</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446</v>
      </c>
      <c r="BP119" s="865"/>
      <c r="BQ119" s="866">
        <v>7779838</v>
      </c>
      <c r="BR119" s="832"/>
      <c r="BS119" s="832"/>
      <c r="BT119" s="832"/>
      <c r="BU119" s="832"/>
      <c r="BV119" s="832">
        <v>7169292</v>
      </c>
      <c r="BW119" s="832"/>
      <c r="BX119" s="832"/>
      <c r="BY119" s="832"/>
      <c r="BZ119" s="832"/>
      <c r="CA119" s="832">
        <v>6256836</v>
      </c>
      <c r="CB119" s="832"/>
      <c r="CC119" s="832"/>
      <c r="CD119" s="832"/>
      <c r="CE119" s="832"/>
      <c r="CF119" s="735"/>
      <c r="CG119" s="736"/>
      <c r="CH119" s="736"/>
      <c r="CI119" s="736"/>
      <c r="CJ119" s="821"/>
      <c r="CK119" s="915"/>
      <c r="CL119" s="810"/>
      <c r="CM119" s="825" t="s">
        <v>447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424</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448</v>
      </c>
      <c r="AV120" s="868"/>
      <c r="AW120" s="868"/>
      <c r="AX120" s="868"/>
      <c r="AY120" s="869"/>
      <c r="AZ120" s="847" t="s">
        <v>449</v>
      </c>
      <c r="BA120" s="795"/>
      <c r="BB120" s="795"/>
      <c r="BC120" s="795"/>
      <c r="BD120" s="795"/>
      <c r="BE120" s="795"/>
      <c r="BF120" s="795"/>
      <c r="BG120" s="795"/>
      <c r="BH120" s="795"/>
      <c r="BI120" s="795"/>
      <c r="BJ120" s="795"/>
      <c r="BK120" s="795"/>
      <c r="BL120" s="795"/>
      <c r="BM120" s="795"/>
      <c r="BN120" s="795"/>
      <c r="BO120" s="795"/>
      <c r="BP120" s="796"/>
      <c r="BQ120" s="848">
        <v>3399747</v>
      </c>
      <c r="BR120" s="829"/>
      <c r="BS120" s="829"/>
      <c r="BT120" s="829"/>
      <c r="BU120" s="829"/>
      <c r="BV120" s="829">
        <v>3625295</v>
      </c>
      <c r="BW120" s="829"/>
      <c r="BX120" s="829"/>
      <c r="BY120" s="829"/>
      <c r="BZ120" s="829"/>
      <c r="CA120" s="829">
        <v>3684735</v>
      </c>
      <c r="CB120" s="829"/>
      <c r="CC120" s="829"/>
      <c r="CD120" s="829"/>
      <c r="CE120" s="829"/>
      <c r="CF120" s="853">
        <v>84.5</v>
      </c>
      <c r="CG120" s="854"/>
      <c r="CH120" s="854"/>
      <c r="CI120" s="854"/>
      <c r="CJ120" s="854"/>
      <c r="CK120" s="855" t="s">
        <v>450</v>
      </c>
      <c r="CL120" s="839"/>
      <c r="CM120" s="839"/>
      <c r="CN120" s="839"/>
      <c r="CO120" s="840"/>
      <c r="CP120" s="859" t="s">
        <v>451</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1213815</v>
      </c>
      <c r="DR120" s="829"/>
      <c r="DS120" s="829"/>
      <c r="DT120" s="829"/>
      <c r="DU120" s="829"/>
      <c r="DV120" s="830">
        <v>27.8</v>
      </c>
      <c r="DW120" s="830"/>
      <c r="DX120" s="830"/>
      <c r="DY120" s="830"/>
      <c r="DZ120" s="831"/>
    </row>
    <row r="121" spans="1:130" s="212" customFormat="1" ht="26.25" customHeight="1" x14ac:dyDescent="0.15">
      <c r="A121" s="807"/>
      <c r="B121" s="808"/>
      <c r="C121" s="850" t="s">
        <v>452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453</v>
      </c>
      <c r="BA121" s="739"/>
      <c r="BB121" s="739"/>
      <c r="BC121" s="739"/>
      <c r="BD121" s="739"/>
      <c r="BE121" s="739"/>
      <c r="BF121" s="739"/>
      <c r="BG121" s="739"/>
      <c r="BH121" s="739"/>
      <c r="BI121" s="739"/>
      <c r="BJ121" s="739"/>
      <c r="BK121" s="739"/>
      <c r="BL121" s="739"/>
      <c r="BM121" s="739"/>
      <c r="BN121" s="739"/>
      <c r="BO121" s="739"/>
      <c r="BP121" s="740"/>
      <c r="BQ121" s="803">
        <v>55215</v>
      </c>
      <c r="BR121" s="804"/>
      <c r="BS121" s="804"/>
      <c r="BT121" s="804"/>
      <c r="BU121" s="804"/>
      <c r="BV121" s="804">
        <v>46948</v>
      </c>
      <c r="BW121" s="804"/>
      <c r="BX121" s="804"/>
      <c r="BY121" s="804"/>
      <c r="BZ121" s="804"/>
      <c r="CA121" s="804">
        <v>39004</v>
      </c>
      <c r="CB121" s="804"/>
      <c r="CC121" s="804"/>
      <c r="CD121" s="804"/>
      <c r="CE121" s="804"/>
      <c r="CF121" s="862">
        <v>0.9</v>
      </c>
      <c r="CG121" s="863"/>
      <c r="CH121" s="863"/>
      <c r="CI121" s="863"/>
      <c r="CJ121" s="863"/>
      <c r="CK121" s="856"/>
      <c r="CL121" s="842"/>
      <c r="CM121" s="842"/>
      <c r="CN121" s="842"/>
      <c r="CO121" s="843"/>
      <c r="CP121" s="822" t="s">
        <v>454</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973438</v>
      </c>
      <c r="DR121" s="804"/>
      <c r="DS121" s="804"/>
      <c r="DT121" s="804"/>
      <c r="DU121" s="804"/>
      <c r="DV121" s="781">
        <v>22.3</v>
      </c>
      <c r="DW121" s="781"/>
      <c r="DX121" s="781"/>
      <c r="DY121" s="781"/>
      <c r="DZ121" s="782"/>
    </row>
    <row r="122" spans="1:130" s="212" customFormat="1" ht="26.25" customHeight="1" x14ac:dyDescent="0.15">
      <c r="A122" s="807"/>
      <c r="B122" s="808"/>
      <c r="C122" s="802" t="s">
        <v>434</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455</v>
      </c>
      <c r="BA122" s="826"/>
      <c r="BB122" s="826"/>
      <c r="BC122" s="826"/>
      <c r="BD122" s="826"/>
      <c r="BE122" s="826"/>
      <c r="BF122" s="826"/>
      <c r="BG122" s="826"/>
      <c r="BH122" s="826"/>
      <c r="BI122" s="826"/>
      <c r="BJ122" s="826"/>
      <c r="BK122" s="826"/>
      <c r="BL122" s="826"/>
      <c r="BM122" s="826"/>
      <c r="BN122" s="826"/>
      <c r="BO122" s="826"/>
      <c r="BP122" s="827"/>
      <c r="BQ122" s="866">
        <v>7251468</v>
      </c>
      <c r="BR122" s="832"/>
      <c r="BS122" s="832"/>
      <c r="BT122" s="832"/>
      <c r="BU122" s="832"/>
      <c r="BV122" s="832">
        <v>6473953</v>
      </c>
      <c r="BW122" s="832"/>
      <c r="BX122" s="832"/>
      <c r="BY122" s="832"/>
      <c r="BZ122" s="832"/>
      <c r="CA122" s="832">
        <v>5595179</v>
      </c>
      <c r="CB122" s="832"/>
      <c r="CC122" s="832"/>
      <c r="CD122" s="832"/>
      <c r="CE122" s="832"/>
      <c r="CF122" s="833">
        <v>128.30000000000001</v>
      </c>
      <c r="CG122" s="834"/>
      <c r="CH122" s="834"/>
      <c r="CI122" s="834"/>
      <c r="CJ122" s="834"/>
      <c r="CK122" s="856"/>
      <c r="CL122" s="842"/>
      <c r="CM122" s="842"/>
      <c r="CN122" s="842"/>
      <c r="CO122" s="843"/>
      <c r="CP122" s="822" t="s">
        <v>456</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v>33789</v>
      </c>
      <c r="DR122" s="804"/>
      <c r="DS122" s="804"/>
      <c r="DT122" s="804"/>
      <c r="DU122" s="804"/>
      <c r="DV122" s="781">
        <v>0.8</v>
      </c>
      <c r="DW122" s="781"/>
      <c r="DX122" s="781"/>
      <c r="DY122" s="781"/>
      <c r="DZ122" s="782"/>
    </row>
    <row r="123" spans="1:130" s="212" customFormat="1" ht="26.25" customHeight="1" x14ac:dyDescent="0.15">
      <c r="A123" s="807"/>
      <c r="B123" s="808"/>
      <c r="C123" s="802" t="s">
        <v>440</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457</v>
      </c>
      <c r="BP123" s="865"/>
      <c r="BQ123" s="819">
        <v>10706430</v>
      </c>
      <c r="BR123" s="820"/>
      <c r="BS123" s="820"/>
      <c r="BT123" s="820"/>
      <c r="BU123" s="820"/>
      <c r="BV123" s="820">
        <v>10146196</v>
      </c>
      <c r="BW123" s="820"/>
      <c r="BX123" s="820"/>
      <c r="BY123" s="820"/>
      <c r="BZ123" s="820"/>
      <c r="CA123" s="820">
        <v>9318918</v>
      </c>
      <c r="CB123" s="820"/>
      <c r="CC123" s="820"/>
      <c r="CD123" s="820"/>
      <c r="CE123" s="820"/>
      <c r="CF123" s="735"/>
      <c r="CG123" s="736"/>
      <c r="CH123" s="736"/>
      <c r="CI123" s="736"/>
      <c r="CJ123" s="821"/>
      <c r="CK123" s="856"/>
      <c r="CL123" s="842"/>
      <c r="CM123" s="842"/>
      <c r="CN123" s="842"/>
      <c r="CO123" s="843"/>
      <c r="CP123" s="822" t="s">
        <v>458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443</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460</v>
      </c>
      <c r="CQ124" s="823"/>
      <c r="CR124" s="823"/>
      <c r="CS124" s="823"/>
      <c r="CT124" s="823"/>
      <c r="CU124" s="823"/>
      <c r="CV124" s="823"/>
      <c r="CW124" s="823"/>
      <c r="CX124" s="823"/>
      <c r="CY124" s="823"/>
      <c r="CZ124" s="823"/>
      <c r="DA124" s="823"/>
      <c r="DB124" s="823"/>
      <c r="DC124" s="823"/>
      <c r="DD124" s="823"/>
      <c r="DE124" s="823"/>
      <c r="DF124" s="824"/>
      <c r="DG124" s="750">
        <v>2347587</v>
      </c>
      <c r="DH124" s="751"/>
      <c r="DI124" s="751"/>
      <c r="DJ124" s="751"/>
      <c r="DK124" s="752"/>
      <c r="DL124" s="753">
        <v>2440231</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445</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461</v>
      </c>
      <c r="CL125" s="839"/>
      <c r="CM125" s="839"/>
      <c r="CN125" s="839"/>
      <c r="CO125" s="840"/>
      <c r="CP125" s="847" t="s">
        <v>462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447</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464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465</v>
      </c>
      <c r="AY127" s="799"/>
      <c r="AZ127" s="799"/>
      <c r="BA127" s="799"/>
      <c r="BB127" s="799"/>
      <c r="BC127" s="799"/>
      <c r="BD127" s="799"/>
      <c r="BE127" s="800"/>
      <c r="BF127" s="798" t="s">
        <v>466</v>
      </c>
      <c r="BG127" s="799"/>
      <c r="BH127" s="799"/>
      <c r="BI127" s="799"/>
      <c r="BJ127" s="799"/>
      <c r="BK127" s="799"/>
      <c r="BL127" s="800"/>
      <c r="BM127" s="798" t="s">
        <v>467</v>
      </c>
      <c r="BN127" s="799"/>
      <c r="BO127" s="799"/>
      <c r="BP127" s="799"/>
      <c r="BQ127" s="799"/>
      <c r="BR127" s="799"/>
      <c r="BS127" s="800"/>
      <c r="BT127" s="798" t="s">
        <v>468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470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471</v>
      </c>
      <c r="X128" s="785"/>
      <c r="Y128" s="785"/>
      <c r="Z128" s="786"/>
      <c r="AA128" s="787">
        <v>7048</v>
      </c>
      <c r="AB128" s="788"/>
      <c r="AC128" s="788"/>
      <c r="AD128" s="788"/>
      <c r="AE128" s="789"/>
      <c r="AF128" s="790">
        <v>7582</v>
      </c>
      <c r="AG128" s="788"/>
      <c r="AH128" s="788"/>
      <c r="AI128" s="788"/>
      <c r="AJ128" s="789"/>
      <c r="AK128" s="790">
        <v>8090</v>
      </c>
      <c r="AL128" s="788"/>
      <c r="AM128" s="788"/>
      <c r="AN128" s="788"/>
      <c r="AO128" s="789"/>
      <c r="AP128" s="791"/>
      <c r="AQ128" s="792"/>
      <c r="AR128" s="792"/>
      <c r="AS128" s="792"/>
      <c r="AT128" s="793"/>
      <c r="AU128" s="214"/>
      <c r="AV128" s="214"/>
      <c r="AW128" s="214"/>
      <c r="AX128" s="794" t="s">
        <v>472</v>
      </c>
      <c r="AY128" s="795"/>
      <c r="AZ128" s="795"/>
      <c r="BA128" s="795"/>
      <c r="BB128" s="795"/>
      <c r="BC128" s="795"/>
      <c r="BD128" s="795"/>
      <c r="BE128" s="796"/>
      <c r="BF128" s="773" t="s">
        <v>122</v>
      </c>
      <c r="BG128" s="774"/>
      <c r="BH128" s="774"/>
      <c r="BI128" s="774"/>
      <c r="BJ128" s="774"/>
      <c r="BK128" s="774"/>
      <c r="BL128" s="797"/>
      <c r="BM128" s="773">
        <v>14.77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474</v>
      </c>
      <c r="X129" s="764"/>
      <c r="Y129" s="764"/>
      <c r="Z129" s="765"/>
      <c r="AA129" s="766">
        <v>5361947</v>
      </c>
      <c r="AB129" s="767"/>
      <c r="AC129" s="767"/>
      <c r="AD129" s="767"/>
      <c r="AE129" s="768"/>
      <c r="AF129" s="769">
        <v>5265670</v>
      </c>
      <c r="AG129" s="767"/>
      <c r="AH129" s="767"/>
      <c r="AI129" s="767"/>
      <c r="AJ129" s="768"/>
      <c r="AK129" s="769">
        <v>5370799</v>
      </c>
      <c r="AL129" s="767"/>
      <c r="AM129" s="767"/>
      <c r="AN129" s="767"/>
      <c r="AO129" s="768"/>
      <c r="AP129" s="770"/>
      <c r="AQ129" s="771"/>
      <c r="AR129" s="771"/>
      <c r="AS129" s="771"/>
      <c r="AT129" s="772"/>
      <c r="AU129" s="215"/>
      <c r="AV129" s="215"/>
      <c r="AW129" s="215"/>
      <c r="AX129" s="738" t="s">
        <v>475</v>
      </c>
      <c r="AY129" s="739"/>
      <c r="AZ129" s="739"/>
      <c r="BA129" s="739"/>
      <c r="BB129" s="739"/>
      <c r="BC129" s="739"/>
      <c r="BD129" s="739"/>
      <c r="BE129" s="740"/>
      <c r="BF129" s="757" t="s">
        <v>122</v>
      </c>
      <c r="BG129" s="758"/>
      <c r="BH129" s="758"/>
      <c r="BI129" s="758"/>
      <c r="BJ129" s="758"/>
      <c r="BK129" s="758"/>
      <c r="BL129" s="759"/>
      <c r="BM129" s="757">
        <v>19.77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477</v>
      </c>
      <c r="X130" s="764"/>
      <c r="Y130" s="764"/>
      <c r="Z130" s="765"/>
      <c r="AA130" s="766">
        <v>1120279</v>
      </c>
      <c r="AB130" s="767"/>
      <c r="AC130" s="767"/>
      <c r="AD130" s="767"/>
      <c r="AE130" s="768"/>
      <c r="AF130" s="769">
        <v>1024749</v>
      </c>
      <c r="AG130" s="767"/>
      <c r="AH130" s="767"/>
      <c r="AI130" s="767"/>
      <c r="AJ130" s="768"/>
      <c r="AK130" s="769">
        <v>1010260</v>
      </c>
      <c r="AL130" s="767"/>
      <c r="AM130" s="767"/>
      <c r="AN130" s="767"/>
      <c r="AO130" s="768"/>
      <c r="AP130" s="770"/>
      <c r="AQ130" s="771"/>
      <c r="AR130" s="771"/>
      <c r="AS130" s="771"/>
      <c r="AT130" s="772"/>
      <c r="AU130" s="215"/>
      <c r="AV130" s="215"/>
      <c r="AW130" s="215"/>
      <c r="AX130" s="738" t="s">
        <v>478</v>
      </c>
      <c r="AY130" s="739"/>
      <c r="AZ130" s="739"/>
      <c r="BA130" s="739"/>
      <c r="BB130" s="739"/>
      <c r="BC130" s="739"/>
      <c r="BD130" s="739"/>
      <c r="BE130" s="740"/>
      <c r="BF130" s="741">
        <v>8.1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479</v>
      </c>
      <c r="X131" s="748"/>
      <c r="Y131" s="748"/>
      <c r="Z131" s="749"/>
      <c r="AA131" s="750">
        <v>4241668</v>
      </c>
      <c r="AB131" s="751"/>
      <c r="AC131" s="751"/>
      <c r="AD131" s="751"/>
      <c r="AE131" s="752"/>
      <c r="AF131" s="753">
        <v>4240921</v>
      </c>
      <c r="AG131" s="751"/>
      <c r="AH131" s="751"/>
      <c r="AI131" s="751"/>
      <c r="AJ131" s="752"/>
      <c r="AK131" s="753">
        <v>4360539</v>
      </c>
      <c r="AL131" s="751"/>
      <c r="AM131" s="751"/>
      <c r="AN131" s="751"/>
      <c r="AO131" s="752"/>
      <c r="AP131" s="754"/>
      <c r="AQ131" s="755"/>
      <c r="AR131" s="755"/>
      <c r="AS131" s="755"/>
      <c r="AT131" s="756"/>
      <c r="AU131" s="215"/>
      <c r="AV131" s="215"/>
      <c r="AW131" s="215"/>
      <c r="AX131" s="716" t="s">
        <v>480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481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482</v>
      </c>
      <c r="W132" s="729"/>
      <c r="X132" s="729"/>
      <c r="Y132" s="729"/>
      <c r="Z132" s="730"/>
      <c r="AA132" s="731">
        <v>8.3564531689999999</v>
      </c>
      <c r="AB132" s="732"/>
      <c r="AC132" s="732"/>
      <c r="AD132" s="732"/>
      <c r="AE132" s="733"/>
      <c r="AF132" s="734">
        <v>9.3445032339999994</v>
      </c>
      <c r="AG132" s="732"/>
      <c r="AH132" s="732"/>
      <c r="AI132" s="732"/>
      <c r="AJ132" s="733"/>
      <c r="AK132" s="734">
        <v>6.7134361140000003</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483</v>
      </c>
      <c r="W133" s="708"/>
      <c r="X133" s="708"/>
      <c r="Y133" s="708"/>
      <c r="Z133" s="709"/>
      <c r="AA133" s="710">
        <v>6.8</v>
      </c>
      <c r="AB133" s="711"/>
      <c r="AC133" s="711"/>
      <c r="AD133" s="711"/>
      <c r="AE133" s="712"/>
      <c r="AF133" s="710">
        <v>7.9</v>
      </c>
      <c r="AG133" s="711"/>
      <c r="AH133" s="711"/>
      <c r="AI133" s="711"/>
      <c r="AJ133" s="712"/>
      <c r="AK133" s="710">
        <v>8.1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XXpB36nd+XOnlRapyJixEJ1BAKqsvzIEu55BdPIzMSJllpT1no6O1zD8zR339deqCLcXOf1EuzamFGpSykojA==" saltValue="YJu41Qwd1gy46GVHoivMz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81uzqfFXWu3NAJFjx9t5+goWds4n6qO+Dth9wId/39GOn6VNiQoAI9JdwSvRb9RhA+B8yH6aRz6YWHK/dB7DKw==" saltValue="+FW/Bzl5ImrY/j5rbwZIz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UO/BbEPxN20VBs/A2az+sO0BNCJJm3Bf2c8LV9whqF6ixs99Z1EcMRBffTYg4z4XHTXMYTucLjJhvs4SVBTA==" saltValue="QOkvXRzlFF6RZFfQ68eci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486</v>
      </c>
      <c r="AL6" s="248"/>
      <c r="AM6" s="248"/>
      <c r="AN6" s="248"/>
    </row>
    <row r="7" spans="1:46" ht="13.5" customHeight="1" x14ac:dyDescent="0.15">
      <c r="A7" s="247"/>
      <c r="AK7" s="250"/>
      <c r="AL7" s="251"/>
      <c r="AM7" s="251"/>
      <c r="AN7" s="252"/>
      <c r="AO7" s="1105" t="s">
        <v>487</v>
      </c>
      <c r="AP7" s="253"/>
      <c r="AQ7" s="254" t="s">
        <v>488</v>
      </c>
      <c r="AR7" s="255"/>
    </row>
    <row r="8" spans="1:46" x14ac:dyDescent="0.15">
      <c r="A8" s="247"/>
      <c r="AK8" s="256"/>
      <c r="AL8" s="257"/>
      <c r="AM8" s="257"/>
      <c r="AN8" s="258"/>
      <c r="AO8" s="1106"/>
      <c r="AP8" s="259" t="s">
        <v>489</v>
      </c>
      <c r="AQ8" s="260" t="s">
        <v>490</v>
      </c>
      <c r="AR8" s="261" t="s">
        <v>491</v>
      </c>
    </row>
    <row r="9" spans="1:46" x14ac:dyDescent="0.15">
      <c r="A9" s="247"/>
      <c r="AK9" s="1117" t="s">
        <v>492</v>
      </c>
      <c r="AL9" s="1118"/>
      <c r="AM9" s="1118"/>
      <c r="AN9" s="1119"/>
      <c r="AO9" s="262">
        <v>1720044</v>
      </c>
      <c r="AP9" s="262">
        <v>169546</v>
      </c>
      <c r="AQ9" s="263">
        <v>120794</v>
      </c>
      <c r="AR9" s="264">
        <v>40.4</v>
      </c>
    </row>
    <row r="10" spans="1:46" ht="13.5" customHeight="1" x14ac:dyDescent="0.15">
      <c r="A10" s="247"/>
      <c r="AK10" s="1117" t="s">
        <v>493</v>
      </c>
      <c r="AL10" s="1118"/>
      <c r="AM10" s="1118"/>
      <c r="AN10" s="1119"/>
      <c r="AO10" s="265">
        <v>156312</v>
      </c>
      <c r="AP10" s="265">
        <v>15408</v>
      </c>
      <c r="AQ10" s="266">
        <v>16294</v>
      </c>
      <c r="AR10" s="267">
        <v>-5.4</v>
      </c>
    </row>
    <row r="11" spans="1:46" ht="13.5" customHeight="1" x14ac:dyDescent="0.15">
      <c r="A11" s="247"/>
      <c r="AK11" s="1117" t="s">
        <v>494</v>
      </c>
      <c r="AL11" s="1118"/>
      <c r="AM11" s="1118"/>
      <c r="AN11" s="1119"/>
      <c r="AO11" s="265">
        <v>39186</v>
      </c>
      <c r="AP11" s="265">
        <v>3863</v>
      </c>
      <c r="AQ11" s="266">
        <v>1928</v>
      </c>
      <c r="AR11" s="267">
        <v>100.4</v>
      </c>
    </row>
    <row r="12" spans="1:46" ht="13.5" customHeight="1" x14ac:dyDescent="0.15">
      <c r="A12" s="247"/>
      <c r="AK12" s="1117" t="s">
        <v>495</v>
      </c>
      <c r="AL12" s="1118"/>
      <c r="AM12" s="1118"/>
      <c r="AN12" s="1119"/>
      <c r="AO12" s="265" t="s">
        <v>496</v>
      </c>
      <c r="AP12" s="265" t="s">
        <v>496</v>
      </c>
      <c r="AQ12" s="266">
        <v>20</v>
      </c>
      <c r="AR12" s="267" t="s">
        <v>496</v>
      </c>
    </row>
    <row r="13" spans="1:46" ht="13.5" customHeight="1" x14ac:dyDescent="0.15">
      <c r="A13" s="247"/>
      <c r="AK13" s="1117" t="s">
        <v>497</v>
      </c>
      <c r="AL13" s="1118"/>
      <c r="AM13" s="1118"/>
      <c r="AN13" s="1119"/>
      <c r="AO13" s="265">
        <v>13830</v>
      </c>
      <c r="AP13" s="265">
        <v>1363</v>
      </c>
      <c r="AQ13" s="266">
        <v>4630</v>
      </c>
      <c r="AR13" s="267">
        <v>-70.599999999999994</v>
      </c>
    </row>
    <row r="14" spans="1:46" ht="13.5" customHeight="1" x14ac:dyDescent="0.15">
      <c r="A14" s="247"/>
      <c r="AK14" s="1117" t="s">
        <v>498</v>
      </c>
      <c r="AL14" s="1118"/>
      <c r="AM14" s="1118"/>
      <c r="AN14" s="1119"/>
      <c r="AO14" s="265">
        <v>9729</v>
      </c>
      <c r="AP14" s="265">
        <v>959</v>
      </c>
      <c r="AQ14" s="266">
        <v>2459</v>
      </c>
      <c r="AR14" s="267">
        <v>-61</v>
      </c>
    </row>
    <row r="15" spans="1:46" ht="13.5" customHeight="1" x14ac:dyDescent="0.15">
      <c r="A15" s="247"/>
      <c r="AK15" s="1120" t="s">
        <v>499</v>
      </c>
      <c r="AL15" s="1121"/>
      <c r="AM15" s="1121"/>
      <c r="AN15" s="1122"/>
      <c r="AO15" s="265">
        <v>-101409</v>
      </c>
      <c r="AP15" s="265">
        <v>-9996</v>
      </c>
      <c r="AQ15" s="266">
        <v>-7108</v>
      </c>
      <c r="AR15" s="267">
        <v>40.6</v>
      </c>
    </row>
    <row r="16" spans="1:46" x14ac:dyDescent="0.15">
      <c r="A16" s="247"/>
      <c r="AK16" s="1120" t="s">
        <v>178</v>
      </c>
      <c r="AL16" s="1121"/>
      <c r="AM16" s="1121"/>
      <c r="AN16" s="1122"/>
      <c r="AO16" s="265">
        <v>1837692</v>
      </c>
      <c r="AP16" s="265">
        <v>181143</v>
      </c>
      <c r="AQ16" s="266">
        <v>139017</v>
      </c>
      <c r="AR16" s="267">
        <v>30.3</v>
      </c>
    </row>
    <row r="17" spans="1:46" x14ac:dyDescent="0.15">
      <c r="A17" s="247"/>
    </row>
    <row r="18" spans="1:46" x14ac:dyDescent="0.15">
      <c r="A18" s="247"/>
      <c r="AQ18" s="268"/>
      <c r="AR18" s="268"/>
    </row>
    <row r="19" spans="1:46" x14ac:dyDescent="0.15">
      <c r="A19" s="247"/>
      <c r="AK19" s="243" t="s">
        <v>500</v>
      </c>
    </row>
    <row r="20" spans="1:46" x14ac:dyDescent="0.15">
      <c r="A20" s="247"/>
      <c r="AK20" s="269"/>
      <c r="AL20" s="270"/>
      <c r="AM20" s="270"/>
      <c r="AN20" s="271"/>
      <c r="AO20" s="272" t="s">
        <v>501</v>
      </c>
      <c r="AP20" s="273" t="s">
        <v>502</v>
      </c>
      <c r="AQ20" s="274" t="s">
        <v>503</v>
      </c>
      <c r="AR20" s="275"/>
    </row>
    <row r="21" spans="1:46" s="248" customFormat="1" x14ac:dyDescent="0.15">
      <c r="A21" s="276"/>
      <c r="AK21" s="1123" t="s">
        <v>504</v>
      </c>
      <c r="AL21" s="1124"/>
      <c r="AM21" s="1124"/>
      <c r="AN21" s="1125"/>
      <c r="AO21" s="277">
        <v>11.63</v>
      </c>
      <c r="AP21" s="278">
        <v>11.1</v>
      </c>
      <c r="AQ21" s="279">
        <v>0.53</v>
      </c>
      <c r="AS21" s="280"/>
      <c r="AT21" s="276"/>
    </row>
    <row r="22" spans="1:46" s="248" customFormat="1" x14ac:dyDescent="0.15">
      <c r="A22" s="276"/>
      <c r="AK22" s="1123" t="s">
        <v>505</v>
      </c>
      <c r="AL22" s="1124"/>
      <c r="AM22" s="1124"/>
      <c r="AN22" s="1125"/>
      <c r="AO22" s="281">
        <v>93.7</v>
      </c>
      <c r="AP22" s="282">
        <v>96.5</v>
      </c>
      <c r="AQ22" s="283">
        <v>-2.8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508</v>
      </c>
      <c r="AL29" s="248"/>
      <c r="AM29" s="248"/>
      <c r="AN29" s="248"/>
      <c r="AS29" s="290"/>
    </row>
    <row r="30" spans="1:46" ht="13.5" customHeight="1" x14ac:dyDescent="0.15">
      <c r="A30" s="247"/>
      <c r="AK30" s="250"/>
      <c r="AL30" s="251"/>
      <c r="AM30" s="251"/>
      <c r="AN30" s="252"/>
      <c r="AO30" s="1105" t="s">
        <v>487</v>
      </c>
      <c r="AP30" s="253"/>
      <c r="AQ30" s="254" t="s">
        <v>488</v>
      </c>
      <c r="AR30" s="255"/>
    </row>
    <row r="31" spans="1:46" x14ac:dyDescent="0.15">
      <c r="A31" s="247"/>
      <c r="AK31" s="256"/>
      <c r="AL31" s="257"/>
      <c r="AM31" s="257"/>
      <c r="AN31" s="258"/>
      <c r="AO31" s="1106"/>
      <c r="AP31" s="259" t="s">
        <v>489</v>
      </c>
      <c r="AQ31" s="260" t="s">
        <v>490</v>
      </c>
      <c r="AR31" s="261" t="s">
        <v>491</v>
      </c>
    </row>
    <row r="32" spans="1:46" ht="27" customHeight="1" x14ac:dyDescent="0.15">
      <c r="A32" s="247"/>
      <c r="AK32" s="1107" t="s">
        <v>509</v>
      </c>
      <c r="AL32" s="1108"/>
      <c r="AM32" s="1108"/>
      <c r="AN32" s="1109"/>
      <c r="AO32" s="291">
        <v>965850</v>
      </c>
      <c r="AP32" s="291">
        <v>95205</v>
      </c>
      <c r="AQ32" s="292">
        <v>62408</v>
      </c>
      <c r="AR32" s="293">
        <v>52.6</v>
      </c>
    </row>
    <row r="33" spans="1:46" ht="13.5" customHeight="1" x14ac:dyDescent="0.15">
      <c r="A33" s="247"/>
      <c r="AK33" s="1107" t="s">
        <v>510</v>
      </c>
      <c r="AL33" s="1108"/>
      <c r="AM33" s="1108"/>
      <c r="AN33" s="1109"/>
      <c r="AO33" s="291" t="s">
        <v>496</v>
      </c>
      <c r="AP33" s="291" t="s">
        <v>496</v>
      </c>
      <c r="AQ33" s="292" t="s">
        <v>496</v>
      </c>
      <c r="AR33" s="293" t="s">
        <v>496</v>
      </c>
    </row>
    <row r="34" spans="1:46" ht="27" customHeight="1" x14ac:dyDescent="0.15">
      <c r="A34" s="247"/>
      <c r="AK34" s="1107" t="s">
        <v>511</v>
      </c>
      <c r="AL34" s="1108"/>
      <c r="AM34" s="1108"/>
      <c r="AN34" s="1109"/>
      <c r="AO34" s="291" t="s">
        <v>496</v>
      </c>
      <c r="AP34" s="291" t="s">
        <v>496</v>
      </c>
      <c r="AQ34" s="292">
        <v>4</v>
      </c>
      <c r="AR34" s="293" t="s">
        <v>496</v>
      </c>
    </row>
    <row r="35" spans="1:46" ht="27" customHeight="1" x14ac:dyDescent="0.15">
      <c r="A35" s="247"/>
      <c r="AK35" s="1107" t="s">
        <v>512</v>
      </c>
      <c r="AL35" s="1108"/>
      <c r="AM35" s="1108"/>
      <c r="AN35" s="1109"/>
      <c r="AO35" s="291">
        <v>326536</v>
      </c>
      <c r="AP35" s="291">
        <v>32187</v>
      </c>
      <c r="AQ35" s="292">
        <v>14219</v>
      </c>
      <c r="AR35" s="293">
        <v>126.4</v>
      </c>
    </row>
    <row r="36" spans="1:46" ht="27" customHeight="1" x14ac:dyDescent="0.15">
      <c r="A36" s="247"/>
      <c r="AK36" s="1107" t="s">
        <v>513</v>
      </c>
      <c r="AL36" s="1108"/>
      <c r="AM36" s="1108"/>
      <c r="AN36" s="1109"/>
      <c r="AO36" s="291">
        <v>18706</v>
      </c>
      <c r="AP36" s="291">
        <v>1844</v>
      </c>
      <c r="AQ36" s="292">
        <v>4004</v>
      </c>
      <c r="AR36" s="293">
        <v>-53.9</v>
      </c>
    </row>
    <row r="37" spans="1:46" ht="13.5" customHeight="1" x14ac:dyDescent="0.15">
      <c r="A37" s="247"/>
      <c r="AK37" s="1107" t="s">
        <v>514</v>
      </c>
      <c r="AL37" s="1108"/>
      <c r="AM37" s="1108"/>
      <c r="AN37" s="1109"/>
      <c r="AO37" s="291" t="s">
        <v>496</v>
      </c>
      <c r="AP37" s="291" t="s">
        <v>496</v>
      </c>
      <c r="AQ37" s="292">
        <v>309</v>
      </c>
      <c r="AR37" s="293" t="s">
        <v>496</v>
      </c>
    </row>
    <row r="38" spans="1:46" ht="27" customHeight="1" x14ac:dyDescent="0.15">
      <c r="A38" s="247"/>
      <c r="AK38" s="1110" t="s">
        <v>515</v>
      </c>
      <c r="AL38" s="1111"/>
      <c r="AM38" s="1111"/>
      <c r="AN38" s="1112"/>
      <c r="AO38" s="294" t="s">
        <v>496</v>
      </c>
      <c r="AP38" s="294" t="s">
        <v>496</v>
      </c>
      <c r="AQ38" s="295">
        <v>4</v>
      </c>
      <c r="AR38" s="283" t="s">
        <v>496</v>
      </c>
      <c r="AS38" s="290"/>
    </row>
    <row r="39" spans="1:46" x14ac:dyDescent="0.15">
      <c r="A39" s="247"/>
      <c r="AK39" s="1110" t="s">
        <v>516</v>
      </c>
      <c r="AL39" s="1111"/>
      <c r="AM39" s="1111"/>
      <c r="AN39" s="1112"/>
      <c r="AO39" s="291">
        <v>-8090</v>
      </c>
      <c r="AP39" s="291">
        <v>-797</v>
      </c>
      <c r="AQ39" s="292">
        <v>-2554</v>
      </c>
      <c r="AR39" s="293">
        <v>-68.8</v>
      </c>
      <c r="AS39" s="290"/>
    </row>
    <row r="40" spans="1:46" ht="27" customHeight="1" x14ac:dyDescent="0.15">
      <c r="A40" s="247"/>
      <c r="AK40" s="1107" t="s">
        <v>517</v>
      </c>
      <c r="AL40" s="1108"/>
      <c r="AM40" s="1108"/>
      <c r="AN40" s="1109"/>
      <c r="AO40" s="291">
        <v>-1010260</v>
      </c>
      <c r="AP40" s="291">
        <v>-99582</v>
      </c>
      <c r="AQ40" s="292">
        <v>-52280</v>
      </c>
      <c r="AR40" s="293">
        <v>90.5</v>
      </c>
      <c r="AS40" s="290"/>
    </row>
    <row r="41" spans="1:46" x14ac:dyDescent="0.15">
      <c r="A41" s="247"/>
      <c r="AK41" s="1113" t="s">
        <v>288</v>
      </c>
      <c r="AL41" s="1114"/>
      <c r="AM41" s="1114"/>
      <c r="AN41" s="1115"/>
      <c r="AO41" s="291">
        <v>292742</v>
      </c>
      <c r="AP41" s="291">
        <v>28856</v>
      </c>
      <c r="AQ41" s="292">
        <v>26115</v>
      </c>
      <c r="AR41" s="293">
        <v>10.5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518</v>
      </c>
    </row>
    <row r="48" spans="1:46" x14ac:dyDescent="0.15">
      <c r="A48" s="247"/>
      <c r="AK48" s="301" t="s">
        <v>519</v>
      </c>
      <c r="AL48" s="301"/>
      <c r="AM48" s="301"/>
      <c r="AN48" s="301"/>
      <c r="AO48" s="301"/>
      <c r="AP48" s="301"/>
      <c r="AQ48" s="302"/>
      <c r="AR48" s="301"/>
    </row>
    <row r="49" spans="1:44" ht="13.5" customHeight="1" x14ac:dyDescent="0.15">
      <c r="A49" s="247"/>
      <c r="AK49" s="303"/>
      <c r="AL49" s="304"/>
      <c r="AM49" s="1100" t="s">
        <v>487</v>
      </c>
      <c r="AN49" s="1102" t="s">
        <v>520</v>
      </c>
      <c r="AO49" s="1103"/>
      <c r="AP49" s="1103"/>
      <c r="AQ49" s="1103"/>
      <c r="AR49" s="1104"/>
    </row>
    <row r="50" spans="1:44" x14ac:dyDescent="0.15">
      <c r="A50" s="247"/>
      <c r="AK50" s="305"/>
      <c r="AL50" s="306"/>
      <c r="AM50" s="1101"/>
      <c r="AN50" s="307" t="s">
        <v>521</v>
      </c>
      <c r="AO50" s="308" t="s">
        <v>522</v>
      </c>
      <c r="AP50" s="309" t="s">
        <v>523</v>
      </c>
      <c r="AQ50" s="310" t="s">
        <v>524</v>
      </c>
      <c r="AR50" s="311" t="s">
        <v>525</v>
      </c>
    </row>
    <row r="51" spans="1:44" x14ac:dyDescent="0.15">
      <c r="A51" s="247"/>
      <c r="AK51" s="303" t="s">
        <v>526</v>
      </c>
      <c r="AL51" s="304"/>
      <c r="AM51" s="312">
        <v>859116</v>
      </c>
      <c r="AN51" s="313">
        <v>79740</v>
      </c>
      <c r="AO51" s="314">
        <v>-14.6</v>
      </c>
      <c r="AP51" s="315">
        <v>117234</v>
      </c>
      <c r="AQ51" s="316">
        <v>13.4</v>
      </c>
      <c r="AR51" s="317">
        <v>-28</v>
      </c>
    </row>
    <row r="52" spans="1:44" x14ac:dyDescent="0.15">
      <c r="A52" s="247"/>
      <c r="AK52" s="318"/>
      <c r="AL52" s="319" t="s">
        <v>527</v>
      </c>
      <c r="AM52" s="320">
        <v>560910</v>
      </c>
      <c r="AN52" s="321">
        <v>52061</v>
      </c>
      <c r="AO52" s="322">
        <v>-10.8</v>
      </c>
      <c r="AP52" s="323">
        <v>59796</v>
      </c>
      <c r="AQ52" s="324">
        <v>16.600000000000001</v>
      </c>
      <c r="AR52" s="325">
        <v>-27.4</v>
      </c>
    </row>
    <row r="53" spans="1:44" x14ac:dyDescent="0.15">
      <c r="A53" s="247"/>
      <c r="AK53" s="303" t="s">
        <v>528</v>
      </c>
      <c r="AL53" s="304"/>
      <c r="AM53" s="312">
        <v>824017</v>
      </c>
      <c r="AN53" s="313">
        <v>77562</v>
      </c>
      <c r="AO53" s="314">
        <v>-2.7</v>
      </c>
      <c r="AP53" s="315">
        <v>97758</v>
      </c>
      <c r="AQ53" s="316">
        <v>-16.600000000000001</v>
      </c>
      <c r="AR53" s="317">
        <v>13.9</v>
      </c>
    </row>
    <row r="54" spans="1:44" x14ac:dyDescent="0.15">
      <c r="A54" s="247"/>
      <c r="AK54" s="318"/>
      <c r="AL54" s="319" t="s">
        <v>527</v>
      </c>
      <c r="AM54" s="320">
        <v>661027</v>
      </c>
      <c r="AN54" s="321">
        <v>62220</v>
      </c>
      <c r="AO54" s="322">
        <v>19.5</v>
      </c>
      <c r="AP54" s="323">
        <v>45946</v>
      </c>
      <c r="AQ54" s="324">
        <v>-23.2</v>
      </c>
      <c r="AR54" s="325">
        <v>42.7</v>
      </c>
    </row>
    <row r="55" spans="1:44" x14ac:dyDescent="0.15">
      <c r="A55" s="247"/>
      <c r="AK55" s="303" t="s">
        <v>529</v>
      </c>
      <c r="AL55" s="304"/>
      <c r="AM55" s="312">
        <v>780412</v>
      </c>
      <c r="AN55" s="313">
        <v>74896</v>
      </c>
      <c r="AO55" s="314">
        <v>-3.4</v>
      </c>
      <c r="AP55" s="315">
        <v>91338</v>
      </c>
      <c r="AQ55" s="316">
        <v>-6.6</v>
      </c>
      <c r="AR55" s="317">
        <v>3.2</v>
      </c>
    </row>
    <row r="56" spans="1:44" x14ac:dyDescent="0.15">
      <c r="A56" s="247"/>
      <c r="AK56" s="318"/>
      <c r="AL56" s="319" t="s">
        <v>527</v>
      </c>
      <c r="AM56" s="320">
        <v>586495</v>
      </c>
      <c r="AN56" s="321">
        <v>56286</v>
      </c>
      <c r="AO56" s="322">
        <v>-9.5</v>
      </c>
      <c r="AP56" s="323">
        <v>43989</v>
      </c>
      <c r="AQ56" s="324">
        <v>-4.3</v>
      </c>
      <c r="AR56" s="325">
        <v>-5.2</v>
      </c>
    </row>
    <row r="57" spans="1:44" x14ac:dyDescent="0.15">
      <c r="A57" s="247"/>
      <c r="AK57" s="303" t="s">
        <v>530</v>
      </c>
      <c r="AL57" s="304"/>
      <c r="AM57" s="312">
        <v>577502</v>
      </c>
      <c r="AN57" s="313">
        <v>56084</v>
      </c>
      <c r="AO57" s="314">
        <v>-25.1</v>
      </c>
      <c r="AP57" s="315">
        <v>103975</v>
      </c>
      <c r="AQ57" s="316">
        <v>13.8</v>
      </c>
      <c r="AR57" s="317">
        <v>-38.9</v>
      </c>
    </row>
    <row r="58" spans="1:44" x14ac:dyDescent="0.15">
      <c r="A58" s="247"/>
      <c r="AK58" s="318"/>
      <c r="AL58" s="319" t="s">
        <v>527</v>
      </c>
      <c r="AM58" s="320">
        <v>341709</v>
      </c>
      <c r="AN58" s="321">
        <v>33185</v>
      </c>
      <c r="AO58" s="322">
        <v>-41</v>
      </c>
      <c r="AP58" s="323">
        <v>52698</v>
      </c>
      <c r="AQ58" s="324">
        <v>19.8</v>
      </c>
      <c r="AR58" s="325">
        <v>-60.8</v>
      </c>
    </row>
    <row r="59" spans="1:44" x14ac:dyDescent="0.15">
      <c r="A59" s="247"/>
      <c r="AK59" s="303" t="s">
        <v>531</v>
      </c>
      <c r="AL59" s="304"/>
      <c r="AM59" s="312">
        <v>567929</v>
      </c>
      <c r="AN59" s="313">
        <v>55981</v>
      </c>
      <c r="AO59" s="314">
        <v>-0.2</v>
      </c>
      <c r="AP59" s="315">
        <v>112678</v>
      </c>
      <c r="AQ59" s="316">
        <v>8.4</v>
      </c>
      <c r="AR59" s="317">
        <v>-8.6</v>
      </c>
    </row>
    <row r="60" spans="1:44" x14ac:dyDescent="0.15">
      <c r="A60" s="247"/>
      <c r="AK60" s="318"/>
      <c r="AL60" s="319" t="s">
        <v>527</v>
      </c>
      <c r="AM60" s="320">
        <v>322090</v>
      </c>
      <c r="AN60" s="321">
        <v>31749</v>
      </c>
      <c r="AO60" s="322">
        <v>-4.3</v>
      </c>
      <c r="AP60" s="323">
        <v>55165</v>
      </c>
      <c r="AQ60" s="324">
        <v>4.7</v>
      </c>
      <c r="AR60" s="325">
        <v>-9</v>
      </c>
    </row>
    <row r="61" spans="1:44" x14ac:dyDescent="0.15">
      <c r="A61" s="247"/>
      <c r="AK61" s="303" t="s">
        <v>532</v>
      </c>
      <c r="AL61" s="326"/>
      <c r="AM61" s="312">
        <v>721795</v>
      </c>
      <c r="AN61" s="313">
        <v>68853</v>
      </c>
      <c r="AO61" s="314">
        <v>-9.1999999999999993</v>
      </c>
      <c r="AP61" s="315">
        <v>104597</v>
      </c>
      <c r="AQ61" s="327">
        <v>2.5</v>
      </c>
      <c r="AR61" s="317">
        <v>-11.7</v>
      </c>
    </row>
    <row r="62" spans="1:44" x14ac:dyDescent="0.15">
      <c r="A62" s="247"/>
      <c r="AK62" s="318"/>
      <c r="AL62" s="319" t="s">
        <v>527</v>
      </c>
      <c r="AM62" s="320">
        <v>494446</v>
      </c>
      <c r="AN62" s="321">
        <v>47100</v>
      </c>
      <c r="AO62" s="322">
        <v>-9.1999999999999993</v>
      </c>
      <c r="AP62" s="323">
        <v>51519</v>
      </c>
      <c r="AQ62" s="324">
        <v>2.7</v>
      </c>
      <c r="AR62" s="325">
        <v>-11.9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In1A5HiWDK2RMwoXs9D7CNEpjVof/Ao96kGIdb9XyT3Q7tL/bZWDzczl3Bs852EnMe7kO3j/9eR3vyByO7Vksg==" saltValue="KNyhm1wMS35Ag23gkinJ8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484</v>
      </c>
    </row>
    <row r="121" spans="125:125" ht="13.5" hidden="1" customHeight="1" x14ac:dyDescent="0.15">
      <c r="DU121" s="241"/>
    </row>
  </sheetData>
  <sheetProtection algorithmName="SHA-512" hashValue="ySuqrF3fia1zK1/epnO7qGj0f23uqx/xiBp4ZhvrChnhl8siN91tpM/nsQsf/CXKJ2rbXcYFu65AgCf0yjcQFg==" saltValue="u0IV8bKGyHmX9Pe7s28/y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484</v>
      </c>
    </row>
  </sheetData>
  <sheetProtection algorithmName="SHA-512" hashValue="08wMA137uTM8KnX6MhEeczCWXWGFUNUtLaLsblFk/Q5Lef60RILa5jmvwySUBim1WD72hV/nJxdPaEYeQqtbzQ==" saltValue="L91hq2F60KiLPkkfTlss6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126" t="s">
        <v>3</v>
      </c>
      <c r="D47" s="1126"/>
      <c r="E47" s="1127"/>
      <c r="F47" s="11">
        <v>19.53</v>
      </c>
      <c r="G47" s="12">
        <v>18.28</v>
      </c>
      <c r="H47" s="12">
        <v>18.61</v>
      </c>
      <c r="I47" s="12">
        <v>18.95</v>
      </c>
      <c r="J47" s="13">
        <v>18.59</v>
      </c>
    </row>
    <row r="48" spans="2:10" ht="57.75" customHeight="1" x14ac:dyDescent="0.15">
      <c r="B48" s="14"/>
      <c r="C48" s="1128" t="s">
        <v>4</v>
      </c>
      <c r="D48" s="1128"/>
      <c r="E48" s="1129"/>
      <c r="F48" s="15">
        <v>8.0299999999999994</v>
      </c>
      <c r="G48" s="16">
        <v>5.89</v>
      </c>
      <c r="H48" s="16">
        <v>9.16</v>
      </c>
      <c r="I48" s="16">
        <v>7.98</v>
      </c>
      <c r="J48" s="17">
        <v>7.12</v>
      </c>
    </row>
    <row r="49" spans="2:10" ht="57.75" customHeight="1" thickBot="1" x14ac:dyDescent="0.2">
      <c r="B49" s="18"/>
      <c r="C49" s="1130" t="s">
        <v>5</v>
      </c>
      <c r="D49" s="1130"/>
      <c r="E49" s="1131"/>
      <c r="F49" s="19">
        <v>3.11</v>
      </c>
      <c r="G49" s="20" t="s">
        <v>539</v>
      </c>
      <c r="H49" s="20">
        <v>3.17</v>
      </c>
      <c r="I49" s="20" t="s">
        <v>540</v>
      </c>
      <c r="J49" s="21" t="s">
        <v>541</v>
      </c>
    </row>
    <row r="50" spans="2:10" x14ac:dyDescent="0.15"/>
  </sheetData>
  <sheetProtection algorithmName="SHA-512" hashValue="CIuMSFHfivA+k0Q/pjYWq5zo2AD978TXYg/tTGB1nP225nNRZevqOvpPDjJzu0JKTAHruRRZvuwKq8qQbbea4g==" saltValue="rvq89g6/ZObkMrXbxy3E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眞野 恵美</cp:lastModifiedBy>
  <cp:lastPrinted>2026-03-12T05:58:02Z</cp:lastPrinted>
  <dcterms:created xsi:type="dcterms:W3CDTF">2026-02-23T08:15:55Z</dcterms:created>
  <dcterms:modified xsi:type="dcterms:W3CDTF">2026-03-12T23:55:49Z</dcterms:modified>
  <cp:category/>
</cp:coreProperties>
</file>