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国勢調査】\Ｒ７国勢調査\09調査結果（公表等）\02人口速報集計\03公表資料\HP\"/>
    </mc:Choice>
  </mc:AlternateContent>
  <xr:revisionPtr revIDLastSave="0" documentId="13_ncr:1_{751C2E6E-D6D4-41EC-A258-039F0D3C133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1表" sheetId="26" r:id="rId1"/>
  </sheets>
  <externalReferences>
    <externalReference r:id="rId2"/>
  </externalReferences>
  <definedNames>
    <definedName name="人口" comment="鳥取県総人口_グラフ１">OFFSET('[1]グラフ１（元）'!$B$2,0,0,1,COUNTA('[1]グラフ１（元）'!$2:$2)-1)</definedName>
    <definedName name="総世帯数" comment="鳥取県総世帯数_グラフ１">OFFSET('[1]グラフ１（元）'!$B$3,0,0,1,COUNTA('[1]グラフ１（元）'!$3:$3)-1)</definedName>
    <definedName name="対前回増減数" comment="対前回増減数_グラフ２">OFFSET('[1]グラフ２（元）'!$B$2,0,0,1,COUNTA('[1]グラフ２（元）'!$2:$2)-1)</definedName>
    <definedName name="対前回増減率" comment="対前回増減率_グラフ２">OFFSET('[1]グラフ２（元）'!$B$3,0,0,1,COUNTA('[1]グラフ２（元）'!$3:$3)-1)</definedName>
    <definedName name="年度" comment="国勢調査実施年度_グラフ１">OFFSET('[1]グラフ１（元）'!$B$1,0,0,1,COUNTA('[1]グラフ１（元）'!$1:$1)-1)</definedName>
    <definedName name="年度_増減数率" comment="国勢調査実施年度_グラフ２">OFFSET('[1]グラフ２（元）'!$B$1,0,0,1,COUNTA('[1]グラフ２（元）'!$1:$1)-1)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6" l="1"/>
  <c r="M30" i="26" s="1"/>
  <c r="J30" i="26"/>
  <c r="L30" i="26" s="1"/>
  <c r="K29" i="26"/>
  <c r="M29" i="26" s="1"/>
  <c r="J29" i="26"/>
  <c r="L29" i="26" s="1"/>
  <c r="K28" i="26"/>
  <c r="M28" i="26" s="1"/>
  <c r="J28" i="26"/>
  <c r="L28" i="26" s="1"/>
  <c r="K27" i="26"/>
  <c r="M27" i="26" s="1"/>
  <c r="J27" i="26"/>
  <c r="L27" i="26" s="1"/>
  <c r="K26" i="26"/>
  <c r="M26" i="26" s="1"/>
  <c r="J26" i="26"/>
  <c r="L26" i="26" s="1"/>
  <c r="K25" i="26"/>
  <c r="M25" i="26" s="1"/>
  <c r="J25" i="26"/>
  <c r="L25" i="26" s="1"/>
  <c r="K24" i="26"/>
  <c r="M24" i="26" s="1"/>
  <c r="J24" i="26"/>
  <c r="L24" i="26" s="1"/>
  <c r="K23" i="26"/>
  <c r="M23" i="26" s="1"/>
  <c r="J23" i="26"/>
  <c r="L23" i="26" s="1"/>
  <c r="K22" i="26"/>
  <c r="M22" i="26" s="1"/>
  <c r="J22" i="26"/>
  <c r="L22" i="26" s="1"/>
  <c r="K21" i="26"/>
  <c r="M21" i="26" s="1"/>
  <c r="J21" i="26"/>
  <c r="L21" i="26" s="1"/>
  <c r="K20" i="26"/>
  <c r="M20" i="26" s="1"/>
  <c r="J20" i="26"/>
  <c r="L20" i="26" s="1"/>
  <c r="K19" i="26"/>
  <c r="M19" i="26" s="1"/>
  <c r="J19" i="26"/>
  <c r="L19" i="26" s="1"/>
  <c r="K18" i="26"/>
  <c r="M18" i="26" s="1"/>
  <c r="J18" i="26"/>
  <c r="L18" i="26" s="1"/>
  <c r="K17" i="26"/>
  <c r="M17" i="26" s="1"/>
  <c r="J17" i="26"/>
  <c r="L17" i="26" s="1"/>
  <c r="K16" i="26"/>
  <c r="M16" i="26" s="1"/>
  <c r="J16" i="26"/>
  <c r="L16" i="26" s="1"/>
  <c r="K15" i="26"/>
  <c r="M15" i="26" s="1"/>
  <c r="J15" i="26"/>
  <c r="L15" i="26" s="1"/>
  <c r="K14" i="26"/>
  <c r="M14" i="26" s="1"/>
  <c r="J14" i="26"/>
  <c r="L14" i="26" s="1"/>
  <c r="K13" i="26"/>
  <c r="M13" i="26" s="1"/>
  <c r="J13" i="26"/>
  <c r="L13" i="26" s="1"/>
  <c r="K12" i="26"/>
  <c r="M12" i="26" s="1"/>
  <c r="J12" i="26"/>
  <c r="L12" i="26" s="1"/>
  <c r="I11" i="26"/>
  <c r="H11" i="26"/>
  <c r="G11" i="26"/>
  <c r="F11" i="26"/>
  <c r="E11" i="26"/>
  <c r="D11" i="26"/>
  <c r="C11" i="26"/>
  <c r="B11" i="26"/>
  <c r="I10" i="26"/>
  <c r="H10" i="26"/>
  <c r="G10" i="26"/>
  <c r="F10" i="26"/>
  <c r="E10" i="26"/>
  <c r="D10" i="26"/>
  <c r="C10" i="26"/>
  <c r="K10" i="26" s="1"/>
  <c r="M10" i="26" s="1"/>
  <c r="B10" i="26"/>
  <c r="J10" i="26" s="1"/>
  <c r="L10" i="26" s="1"/>
  <c r="I9" i="26"/>
  <c r="H9" i="26"/>
  <c r="H8" i="26" s="1"/>
  <c r="G9" i="26"/>
  <c r="G8" i="26" s="1"/>
  <c r="F9" i="26"/>
  <c r="E9" i="26"/>
  <c r="E8" i="26" s="1"/>
  <c r="D9" i="26"/>
  <c r="D8" i="26" s="1"/>
  <c r="C9" i="26"/>
  <c r="B9" i="26"/>
  <c r="J11" i="26" l="1"/>
  <c r="L11" i="26" s="1"/>
  <c r="J9" i="26"/>
  <c r="L9" i="26" s="1"/>
  <c r="K9" i="26"/>
  <c r="M9" i="26" s="1"/>
  <c r="K11" i="26"/>
  <c r="M11" i="26" s="1"/>
  <c r="I8" i="26"/>
  <c r="F8" i="26"/>
  <c r="C8" i="26"/>
  <c r="K8" i="26" s="1"/>
  <c r="M8" i="26" s="1"/>
  <c r="B8" i="26"/>
  <c r="J8" i="26" s="1"/>
  <c r="L8" i="26" s="1"/>
</calcChain>
</file>

<file path=xl/sharedStrings.xml><?xml version="1.0" encoding="utf-8"?>
<sst xmlns="http://schemas.openxmlformats.org/spreadsheetml/2006/main" count="58" uniqueCount="48">
  <si>
    <t>（人）</t>
  </si>
  <si>
    <t>市 町 村</t>
  </si>
  <si>
    <t>増　減　数</t>
  </si>
  <si>
    <t>増　減　率</t>
  </si>
  <si>
    <t>人　口</t>
  </si>
  <si>
    <t>（世帯）</t>
  </si>
  <si>
    <t>（％）</t>
  </si>
  <si>
    <t>Ａ</t>
  </si>
  <si>
    <t>Ｂ</t>
  </si>
  <si>
    <t>Ｃ</t>
  </si>
  <si>
    <t>Ｄ</t>
  </si>
  <si>
    <t>Ｅ＝Ａ－Ｃ</t>
  </si>
  <si>
    <t>Ｆ＝Ｂ－Ｄ</t>
  </si>
  <si>
    <t>Ｅ÷Ｃ×100</t>
  </si>
  <si>
    <t>Ｆ÷Ｄ×100</t>
  </si>
  <si>
    <t>県　　　計</t>
  </si>
  <si>
    <t>東部地区</t>
  </si>
  <si>
    <t>中部地区</t>
  </si>
  <si>
    <t>西部地区</t>
  </si>
  <si>
    <t>鳥　取　市</t>
  </si>
  <si>
    <t>米　子　市</t>
  </si>
  <si>
    <t>倉　吉　市</t>
  </si>
  <si>
    <t>境　港　市</t>
  </si>
  <si>
    <t>岩　美　町</t>
  </si>
  <si>
    <t>若　桜　町</t>
  </si>
  <si>
    <t>智　頭　町</t>
  </si>
  <si>
    <t>八　頭　町</t>
  </si>
  <si>
    <t>湯 梨 浜 町</t>
  </si>
  <si>
    <t>琴　浦　町</t>
  </si>
  <si>
    <t>北　栄　町</t>
  </si>
  <si>
    <t>日 吉 津 村</t>
  </si>
  <si>
    <t>大　山　町</t>
  </si>
  <si>
    <t>南　部　町</t>
  </si>
  <si>
    <t>伯　耆　町</t>
  </si>
  <si>
    <t>日　南　町</t>
  </si>
  <si>
    <t>日　野　町</t>
  </si>
  <si>
    <t>江　府　町</t>
  </si>
  <si>
    <t>総世帯数</t>
    <rPh sb="0" eb="1">
      <t>ソウ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</si>
  <si>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</si>
  <si>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</si>
  <si>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</si>
  <si>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第1表</t>
    <rPh sb="0" eb="1">
      <t>ダイ</t>
    </rPh>
    <rPh sb="2" eb="3">
      <t>ヒョウ</t>
    </rPh>
    <phoneticPr fontId="1"/>
  </si>
  <si>
    <t>市町村別人口及び世帯数</t>
    <phoneticPr fontId="1"/>
  </si>
  <si>
    <t>人　　口（人）</t>
    <phoneticPr fontId="1"/>
  </si>
  <si>
    <t>人　　口（人）</t>
    <phoneticPr fontId="1"/>
  </si>
  <si>
    <t>三　朝  町</t>
    <phoneticPr fontId="1"/>
  </si>
  <si>
    <t>令和2年10月１日現在
（確定値）</t>
    <rPh sb="0" eb="2">
      <t>レイワ</t>
    </rPh>
    <rPh sb="15" eb="16">
      <t>チ</t>
    </rPh>
    <phoneticPr fontId="1"/>
  </si>
  <si>
    <t>令和7年10月１日現在
（速報値）</t>
    <rPh sb="0" eb="1">
      <t>レイ</t>
    </rPh>
    <rPh sb="1" eb="2">
      <t>ワ</t>
    </rPh>
    <rPh sb="13" eb="16">
      <t>ソクホウチ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</si>
</sst>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#,##0.00;&quot;△ &quot;#,##0.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標準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9" fillId="0" borderId="15" xfId="0" applyNumberFormat="1" applyFont="1" applyBorder="1">
      <alignment vertical="center"/>
    </xf>
    <xf numFmtId="176" fontId="9" fillId="0" borderId="5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9" fillId="0" borderId="13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9" fillId="0" borderId="17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176" fontId="9" fillId="0" borderId="6" xfId="0" applyNumberFormat="1" applyFont="1" applyBorder="1">
      <alignment vertical="center"/>
    </xf>
    <xf numFmtId="176" fontId="9" fillId="0" borderId="12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177" fontId="9" fillId="0" borderId="4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177" fontId="9" fillId="0" borderId="15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177" fontId="9" fillId="0" borderId="11" xfId="0" applyNumberFormat="1" applyFont="1" applyBorder="1">
      <alignment vertical="center"/>
    </xf>
    <xf numFmtId="177" fontId="5" fillId="0" borderId="18" xfId="0" applyNumberFormat="1" applyFont="1" applyBorder="1">
      <alignment vertical="center"/>
    </xf>
    <xf numFmtId="177" fontId="9" fillId="0" borderId="17" xfId="0" applyNumberFormat="1" applyFont="1" applyBorder="1">
      <alignment vertical="center"/>
    </xf>
    <xf numFmtId="177" fontId="9" fillId="0" borderId="18" xfId="0" applyNumberFormat="1" applyFont="1" applyBorder="1">
      <alignment vertical="center"/>
    </xf>
    <xf numFmtId="177" fontId="9" fillId="0" borderId="5" xfId="0" applyNumberFormat="1" applyFont="1" applyBorder="1">
      <alignment vertical="center"/>
    </xf>
    <xf numFmtId="177" fontId="9" fillId="0" borderId="13" xfId="0" applyNumberFormat="1" applyFont="1" applyBorder="1">
      <alignment vertical="center"/>
    </xf>
    <xf numFmtId="177" fontId="9" fillId="0" borderId="6" xfId="0" applyNumberFormat="1" applyFont="1" applyBorder="1">
      <alignment vertical="center"/>
    </xf>
    <xf numFmtId="177" fontId="9" fillId="0" borderId="12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20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7" fillId="0" borderId="9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7" fillId="0" borderId="18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178" fontId="9" fillId="0" borderId="13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65330;&#65298;&#22269;&#21218;&#35519;&#26619;/&#35519;&#26619;&#32080;&#26524;&#65288;&#20844;&#34920;&#31561;&#65289;/02%20&#20154;&#21475;&#36895;&#22577;&#38598;&#35336;/07_R2&#22269;&#35519;&#20154;&#21475;&#36895;&#22577;_&#35330;&#27491;&#24460;&#23436;&#25104;/&#12304;&#35330;&#27491;&#24460;&#12305;&#26368;&#32066;&#29256;_R2&#22269;&#21218;&#35519;&#26619;_&#36895;&#22577;&#12304;&#20844;&#34920;&#36039;&#26009;&#12305;.xlsx" TargetMode="External"/><Relationship Id="rId2" Type="http://schemas.openxmlformats.org/officeDocument/2006/relationships/externalLinkPath" Target="file:///\\10.1.26.111\share\disk2\&#35506;&#20849;&#26377;\&#12304;&#20869;&#37096;&#20316;&#26989;&#29992;&#12305;\02&#20154;&#21475;&#29983;&#35336;&#25945;&#32946;&#25285;&#24403;\&#12304;&#22269;&#21218;&#35519;&#26619;&#12305;\&#65330;&#65298;&#22269;&#21218;&#35519;&#26619;\&#35519;&#26619;&#32080;&#26524;&#65288;&#20844;&#34920;&#31561;&#65289;\02%20&#20154;&#21475;&#36895;&#22577;&#38598;&#35336;\07_R2&#22269;&#35519;&#20154;&#21475;&#36895;&#22577;_&#35330;&#27491;&#24460;&#23436;&#25104;\&#12304;&#35330;&#27491;&#24460;&#12305;&#26368;&#32066;&#29256;_R2&#22269;&#21218;&#35519;&#26619;_&#36895;&#22577;&#12304;&#20844;&#34920;&#36039;&#26009;&#12305;.xlsx" TargetMode="External"/><Relationship Id="rId1" Type="http://schemas.openxmlformats.org/officeDocument/2006/relationships/externalLinkPath" Target="/disk2/&#35506;&#20849;&#26377;/&#12304;&#20869;&#37096;&#20316;&#26989;&#29992;&#12305;/02&#20154;&#21475;&#29983;&#35336;&#25945;&#32946;&#25285;&#24403;/&#12304;&#22269;&#21218;&#35519;&#26619;&#12305;/&#65330;&#65298;&#22269;&#21218;&#35519;&#26619;/&#35519;&#26619;&#32080;&#26524;&#65288;&#20844;&#34920;&#31561;&#65289;/02%20&#20154;&#21475;&#36895;&#22577;&#38598;&#35336;/07_R2&#22269;&#35519;&#20154;&#21475;&#36895;&#22577;_&#35330;&#27491;&#24460;&#23436;&#25104;/&#12304;&#35330;&#27491;&#24460;&#12305;&#26368;&#32066;&#29256;_R2&#22269;&#21218;&#35519;&#26619;_&#36895;&#22577;&#12304;&#20844;&#34920;&#36039;&#2600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公表ｐ1  (知事・部長用)"/>
      <sheetName val="公表ｐ1（枠なし）"/>
      <sheetName val="公表ｐ1"/>
      <sheetName val="公表ｐ2"/>
      <sheetName val="公表p３"/>
      <sheetName val="公表ｐ4"/>
      <sheetName val="公表p5"/>
      <sheetName val="公表ｐ6"/>
      <sheetName val="公表ｐ6 【修正後】"/>
      <sheetName val="公表p7"/>
      <sheetName val="公表p7【修正後】"/>
      <sheetName val="公表ｐ8～ｐ9"/>
      <sheetName val="公表ｐ10"/>
      <sheetName val="公表p11 "/>
      <sheetName val="入力シート"/>
      <sheetName val="知事入用（元）"/>
      <sheetName val="表１（元）"/>
      <sheetName val="グラフ１（元）"/>
      <sheetName val="グラフ２（元）"/>
      <sheetName val="グラフ３（元）"/>
      <sheetName val="グラフ４（元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年度</v>
          </cell>
          <cell r="B1" t="str">
            <v>T9</v>
          </cell>
          <cell r="C1" t="str">
            <v>T14</v>
          </cell>
          <cell r="D1" t="str">
            <v>S5</v>
          </cell>
          <cell r="E1" t="str">
            <v>S10</v>
          </cell>
          <cell r="F1" t="str">
            <v>S15</v>
          </cell>
          <cell r="G1" t="str">
            <v>S22</v>
          </cell>
          <cell r="H1" t="str">
            <v>S25</v>
          </cell>
          <cell r="I1" t="str">
            <v>S30</v>
          </cell>
          <cell r="J1" t="str">
            <v>S35</v>
          </cell>
          <cell r="K1" t="str">
            <v>S40</v>
          </cell>
          <cell r="L1" t="str">
            <v>S45</v>
          </cell>
          <cell r="M1" t="str">
            <v>S50</v>
          </cell>
          <cell r="N1" t="str">
            <v>S55</v>
          </cell>
          <cell r="O1" t="str">
            <v>S60</v>
          </cell>
          <cell r="P1" t="str">
            <v>H2</v>
          </cell>
          <cell r="Q1" t="str">
            <v>H7</v>
          </cell>
          <cell r="R1" t="str">
            <v>H12</v>
          </cell>
          <cell r="S1" t="str">
            <v>H17</v>
          </cell>
          <cell r="T1" t="str">
            <v>H22</v>
          </cell>
          <cell r="U1" t="str">
            <v>H27</v>
          </cell>
          <cell r="V1" t="str">
            <v>R2</v>
          </cell>
          <cell r="W1" t="str">
            <v>R7</v>
          </cell>
        </row>
        <row r="2">
          <cell r="A2" t="str">
            <v>人口</v>
          </cell>
          <cell r="B2">
            <v>454675</v>
          </cell>
          <cell r="C2">
            <v>472230</v>
          </cell>
          <cell r="D2">
            <v>489266</v>
          </cell>
          <cell r="E2">
            <v>490461</v>
          </cell>
          <cell r="F2">
            <v>484390</v>
          </cell>
          <cell r="G2">
            <v>587606</v>
          </cell>
          <cell r="H2">
            <v>600177</v>
          </cell>
          <cell r="I2">
            <v>614259</v>
          </cell>
          <cell r="J2">
            <v>599135</v>
          </cell>
          <cell r="K2">
            <v>579853</v>
          </cell>
          <cell r="L2">
            <v>568777</v>
          </cell>
          <cell r="M2">
            <v>581311</v>
          </cell>
          <cell r="N2">
            <v>604221</v>
          </cell>
          <cell r="O2">
            <v>616024</v>
          </cell>
          <cell r="P2">
            <v>615722</v>
          </cell>
          <cell r="Q2">
            <v>614929</v>
          </cell>
          <cell r="R2">
            <v>613289</v>
          </cell>
          <cell r="S2">
            <v>607012</v>
          </cell>
          <cell r="T2">
            <v>588667</v>
          </cell>
          <cell r="U2">
            <v>573648</v>
          </cell>
          <cell r="V2">
            <v>553847</v>
          </cell>
        </row>
        <row r="3">
          <cell r="A3" t="str">
            <v>総世帯数</v>
          </cell>
          <cell r="B3">
            <v>91499</v>
          </cell>
          <cell r="C3">
            <v>93125</v>
          </cell>
          <cell r="D3">
            <v>94729</v>
          </cell>
          <cell r="E3">
            <v>95079</v>
          </cell>
          <cell r="F3">
            <v>93781</v>
          </cell>
          <cell r="G3">
            <v>115069</v>
          </cell>
          <cell r="H3">
            <v>116530</v>
          </cell>
          <cell r="I3">
            <v>120879</v>
          </cell>
          <cell r="J3">
            <v>126805</v>
          </cell>
          <cell r="K3">
            <v>134666</v>
          </cell>
          <cell r="L3">
            <v>144537</v>
          </cell>
          <cell r="M3">
            <v>156826</v>
          </cell>
          <cell r="N3">
            <v>168520</v>
          </cell>
          <cell r="O3">
            <v>173211</v>
          </cell>
          <cell r="P3">
            <v>179829</v>
          </cell>
          <cell r="Q3">
            <v>189405</v>
          </cell>
          <cell r="R3">
            <v>201067</v>
          </cell>
          <cell r="S3">
            <v>209541</v>
          </cell>
          <cell r="T3">
            <v>211964</v>
          </cell>
          <cell r="U3">
            <v>215542</v>
          </cell>
          <cell r="V3">
            <v>218964</v>
          </cell>
        </row>
      </sheetData>
      <sheetData sheetId="18">
        <row r="1">
          <cell r="A1" t="str">
            <v>年度</v>
          </cell>
          <cell r="B1" t="str">
            <v>T14</v>
          </cell>
          <cell r="C1" t="str">
            <v>S5</v>
          </cell>
          <cell r="D1" t="str">
            <v>S10</v>
          </cell>
          <cell r="E1" t="str">
            <v>S15</v>
          </cell>
          <cell r="F1" t="str">
            <v>S22</v>
          </cell>
          <cell r="G1" t="str">
            <v>S25</v>
          </cell>
          <cell r="H1" t="str">
            <v>S30</v>
          </cell>
          <cell r="I1" t="str">
            <v>S35</v>
          </cell>
          <cell r="J1" t="str">
            <v>S40</v>
          </cell>
          <cell r="K1" t="str">
            <v>S45</v>
          </cell>
          <cell r="L1" t="str">
            <v>S50</v>
          </cell>
          <cell r="M1" t="str">
            <v>S55</v>
          </cell>
          <cell r="N1" t="str">
            <v>S60</v>
          </cell>
          <cell r="O1" t="str">
            <v>H2</v>
          </cell>
          <cell r="P1" t="str">
            <v>H7</v>
          </cell>
          <cell r="Q1" t="str">
            <v>H12</v>
          </cell>
          <cell r="R1" t="str">
            <v>H17</v>
          </cell>
          <cell r="S1" t="str">
            <v>H22</v>
          </cell>
          <cell r="T1" t="str">
            <v>H27</v>
          </cell>
          <cell r="U1" t="str">
            <v>R2</v>
          </cell>
        </row>
        <row r="2">
          <cell r="A2" t="str">
            <v>対前回増減数</v>
          </cell>
          <cell r="B2">
            <v>17555</v>
          </cell>
          <cell r="C2">
            <v>17036</v>
          </cell>
          <cell r="D2">
            <v>1195</v>
          </cell>
          <cell r="E2">
            <v>-6071</v>
          </cell>
          <cell r="F2">
            <v>103216</v>
          </cell>
          <cell r="G2">
            <v>12571</v>
          </cell>
          <cell r="H2">
            <v>14082</v>
          </cell>
          <cell r="I2">
            <v>-15124</v>
          </cell>
          <cell r="J2">
            <v>-19282</v>
          </cell>
          <cell r="K2">
            <v>-11076</v>
          </cell>
          <cell r="L2">
            <v>12534</v>
          </cell>
          <cell r="M2">
            <v>22910</v>
          </cell>
          <cell r="N2">
            <v>11803</v>
          </cell>
          <cell r="O2">
            <v>-302</v>
          </cell>
          <cell r="P2">
            <v>-793</v>
          </cell>
          <cell r="Q2">
            <v>-1640</v>
          </cell>
          <cell r="R2">
            <v>-6277</v>
          </cell>
          <cell r="S2">
            <v>-18345</v>
          </cell>
          <cell r="T2">
            <v>-15226</v>
          </cell>
          <cell r="U2">
            <v>-19594</v>
          </cell>
        </row>
        <row r="3">
          <cell r="A3" t="str">
            <v>対前回増減率</v>
          </cell>
          <cell r="B3">
            <v>3.8609996151096935</v>
          </cell>
          <cell r="C3">
            <v>3.6075641107087648</v>
          </cell>
          <cell r="D3">
            <v>0.2442434176909902</v>
          </cell>
          <cell r="E3">
            <v>-1.2378150352423536</v>
          </cell>
          <cell r="F3">
            <v>21.308449802844816</v>
          </cell>
          <cell r="G3">
            <v>2.1393586859221996</v>
          </cell>
          <cell r="H3">
            <v>2.3463078391874395</v>
          </cell>
          <cell r="I3">
            <v>-2.4621535866792348</v>
          </cell>
          <cell r="J3">
            <v>-3.2183063917147217</v>
          </cell>
          <cell r="K3">
            <v>-1.9101392939244948</v>
          </cell>
          <cell r="L3">
            <v>2.2036756057294862</v>
          </cell>
          <cell r="M3">
            <v>3.941091773594513</v>
          </cell>
          <cell r="N3">
            <v>1.9534243265295312</v>
          </cell>
          <cell r="O3">
            <v>-4.9024063997506584E-2</v>
          </cell>
          <cell r="P3">
            <v>-0.1287918898463917</v>
          </cell>
          <cell r="Q3">
            <v>-0.26669745612908158</v>
          </cell>
          <cell r="R3">
            <v>-1.0234978941412614</v>
          </cell>
          <cell r="S3">
            <v>-3</v>
          </cell>
          <cell r="T3">
            <v>-2.6</v>
          </cell>
          <cell r="U3">
            <v>-3.4169164744062597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M30"/>
  <sheetViews>
    <sheetView tabSelected="1" view="pageBreakPreview" zoomScale="137"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4" sqref="F4:I4"/>
    </sheetView>
  </sheetViews>
  <sheetFormatPr defaultRowHeight="13" x14ac:dyDescent="0.2"/>
  <cols>
    <col min="1" max="1" width="12.453125" customWidth="1"/>
    <col min="2" max="13" width="8.08984375" customWidth="1"/>
  </cols>
  <sheetData>
    <row r="1" spans="1:13" ht="24.75" customHeight="1" x14ac:dyDescent="0.2">
      <c r="A1" s="1" t="s">
        <v>41</v>
      </c>
      <c r="L1" s="71"/>
      <c r="M1" s="71"/>
    </row>
    <row r="2" spans="1:13" ht="18" customHeight="1" x14ac:dyDescent="0.2">
      <c r="A2" s="1" t="s">
        <v>42</v>
      </c>
    </row>
    <row r="3" spans="1:13" ht="6.75" customHeight="1" x14ac:dyDescent="0.2"/>
    <row r="4" spans="1:13" ht="42" customHeight="1" x14ac:dyDescent="0.2">
      <c r="A4" s="69" t="s">
        <v>1</v>
      </c>
      <c r="B4" s="73" t="s">
        <v>47</v>
      </c>
      <c r="C4" s="74"/>
      <c r="D4" s="74"/>
      <c r="E4" s="75"/>
      <c r="F4" s="76" t="s">
        <v>46</v>
      </c>
      <c r="G4" s="77"/>
      <c r="H4" s="77"/>
      <c r="I4" s="78"/>
      <c r="J4" s="79" t="s">
        <v>2</v>
      </c>
      <c r="K4" s="80"/>
      <c r="L4" s="79" t="s">
        <v>3</v>
      </c>
      <c r="M4" s="80"/>
    </row>
    <row r="5" spans="1:13" x14ac:dyDescent="0.2">
      <c r="A5" s="72"/>
      <c r="B5" s="14" t="s">
        <v>37</v>
      </c>
      <c r="C5" s="81" t="s">
        <v>43</v>
      </c>
      <c r="D5" s="81"/>
      <c r="E5" s="82"/>
      <c r="F5" s="18" t="s">
        <v>37</v>
      </c>
      <c r="G5" s="83" t="s">
        <v>44</v>
      </c>
      <c r="H5" s="84"/>
      <c r="I5" s="85"/>
      <c r="J5" s="18" t="s">
        <v>37</v>
      </c>
      <c r="K5" s="3" t="s">
        <v>4</v>
      </c>
      <c r="L5" s="18" t="s">
        <v>37</v>
      </c>
      <c r="M5" s="3" t="s">
        <v>4</v>
      </c>
    </row>
    <row r="6" spans="1:13" x14ac:dyDescent="0.2">
      <c r="A6" s="72"/>
      <c r="B6" s="12" t="s">
        <v>5</v>
      </c>
      <c r="C6" s="19" t="s">
        <v>38</v>
      </c>
      <c r="D6" s="86" t="s">
        <v>39</v>
      </c>
      <c r="E6" s="86" t="s">
        <v>40</v>
      </c>
      <c r="F6" s="13" t="s">
        <v>5</v>
      </c>
      <c r="G6" s="2" t="s">
        <v>38</v>
      </c>
      <c r="H6" s="69" t="s">
        <v>39</v>
      </c>
      <c r="I6" s="69" t="s">
        <v>40</v>
      </c>
      <c r="J6" s="13" t="s">
        <v>5</v>
      </c>
      <c r="K6" s="4" t="s">
        <v>0</v>
      </c>
      <c r="L6" s="13" t="s">
        <v>6</v>
      </c>
      <c r="M6" s="4" t="s">
        <v>6</v>
      </c>
    </row>
    <row r="7" spans="1:13" x14ac:dyDescent="0.2">
      <c r="A7" s="70"/>
      <c r="B7" s="10" t="s">
        <v>7</v>
      </c>
      <c r="C7" s="9" t="s">
        <v>8</v>
      </c>
      <c r="D7" s="87"/>
      <c r="E7" s="87"/>
      <c r="F7" s="11" t="s">
        <v>9</v>
      </c>
      <c r="G7" s="5" t="s">
        <v>10</v>
      </c>
      <c r="H7" s="70"/>
      <c r="I7" s="70"/>
      <c r="J7" s="11" t="s">
        <v>11</v>
      </c>
      <c r="K7" s="6" t="s">
        <v>12</v>
      </c>
      <c r="L7" s="11" t="s">
        <v>13</v>
      </c>
      <c r="M7" s="6" t="s">
        <v>14</v>
      </c>
    </row>
    <row r="8" spans="1:13" ht="18.75" customHeight="1" x14ac:dyDescent="0.2">
      <c r="A8" s="14" t="s">
        <v>15</v>
      </c>
      <c r="B8" s="46">
        <f>B9+B10+B11</f>
        <v>220185</v>
      </c>
      <c r="C8" s="47">
        <f>C9+C10+C11</f>
        <v>523732</v>
      </c>
      <c r="D8" s="48">
        <f>SUM(D9:D11)</f>
        <v>250541</v>
      </c>
      <c r="E8" s="48">
        <f>SUM(E9:E11)</f>
        <v>273191</v>
      </c>
      <c r="F8" s="20">
        <f>F9+F10+F11</f>
        <v>219742</v>
      </c>
      <c r="G8" s="49">
        <f>G9+G10+G11</f>
        <v>553407</v>
      </c>
      <c r="H8" s="20">
        <f>SUM(H9:H11)</f>
        <v>264432</v>
      </c>
      <c r="I8" s="20">
        <f>SUM(I9:I11)</f>
        <v>288975</v>
      </c>
      <c r="J8" s="20">
        <f t="shared" ref="J8:K23" si="0">B8-F8</f>
        <v>443</v>
      </c>
      <c r="K8" s="21">
        <f t="shared" si="0"/>
        <v>-29675</v>
      </c>
      <c r="L8" s="33">
        <f t="shared" ref="L8:M23" si="1">(J8/F8)*100</f>
        <v>0.20160005825012967</v>
      </c>
      <c r="M8" s="34">
        <f t="shared" si="1"/>
        <v>-5.3622379189276606</v>
      </c>
    </row>
    <row r="9" spans="1:13" ht="18.75" customHeight="1" x14ac:dyDescent="0.2">
      <c r="A9" s="8" t="s">
        <v>16</v>
      </c>
      <c r="B9" s="50">
        <f t="shared" ref="B9:I9" si="2">B12+B16+B17+B18+B19</f>
        <v>89846</v>
      </c>
      <c r="C9" s="51">
        <f t="shared" si="2"/>
        <v>211973</v>
      </c>
      <c r="D9" s="52">
        <f t="shared" si="2"/>
        <v>102566</v>
      </c>
      <c r="E9" s="52">
        <f t="shared" si="2"/>
        <v>109407</v>
      </c>
      <c r="F9" s="22">
        <f t="shared" si="2"/>
        <v>89863</v>
      </c>
      <c r="G9" s="53">
        <f t="shared" si="2"/>
        <v>224492</v>
      </c>
      <c r="H9" s="22">
        <f t="shared" si="2"/>
        <v>108505</v>
      </c>
      <c r="I9" s="22">
        <f t="shared" si="2"/>
        <v>115987</v>
      </c>
      <c r="J9" s="27">
        <f t="shared" si="0"/>
        <v>-17</v>
      </c>
      <c r="K9" s="23">
        <f t="shared" si="0"/>
        <v>-12519</v>
      </c>
      <c r="L9" s="68">
        <f t="shared" si="1"/>
        <v>-1.8917685810622836E-2</v>
      </c>
      <c r="M9" s="36">
        <f t="shared" si="1"/>
        <v>-5.5765907025640109</v>
      </c>
    </row>
    <row r="10" spans="1:13" ht="18.75" customHeight="1" x14ac:dyDescent="0.2">
      <c r="A10" s="7" t="s">
        <v>17</v>
      </c>
      <c r="B10" s="54">
        <f t="shared" ref="B10:I10" si="3">B14+B20+B21+B22+B23</f>
        <v>36647</v>
      </c>
      <c r="C10" s="55">
        <f t="shared" si="3"/>
        <v>92272</v>
      </c>
      <c r="D10" s="56">
        <f t="shared" si="3"/>
        <v>43819</v>
      </c>
      <c r="E10" s="56">
        <f t="shared" si="3"/>
        <v>48453</v>
      </c>
      <c r="F10" s="26">
        <f t="shared" si="3"/>
        <v>36977</v>
      </c>
      <c r="G10" s="57">
        <f t="shared" si="3"/>
        <v>99193</v>
      </c>
      <c r="H10" s="26">
        <f t="shared" si="3"/>
        <v>46872</v>
      </c>
      <c r="I10" s="26">
        <f t="shared" si="3"/>
        <v>52321</v>
      </c>
      <c r="J10" s="24">
        <f t="shared" si="0"/>
        <v>-330</v>
      </c>
      <c r="K10" s="25">
        <f t="shared" si="0"/>
        <v>-6921</v>
      </c>
      <c r="L10" s="42">
        <f t="shared" si="1"/>
        <v>-0.89244665602942375</v>
      </c>
      <c r="M10" s="38">
        <f t="shared" si="1"/>
        <v>-6.9773068664119444</v>
      </c>
    </row>
    <row r="11" spans="1:13" ht="18.75" customHeight="1" x14ac:dyDescent="0.2">
      <c r="A11" s="7" t="s">
        <v>18</v>
      </c>
      <c r="B11" s="54">
        <f t="shared" ref="B11:I11" si="4">B13+B15+B24+B25+B26+B27+B28+B29+B30</f>
        <v>93692</v>
      </c>
      <c r="C11" s="55">
        <f t="shared" si="4"/>
        <v>219487</v>
      </c>
      <c r="D11" s="56">
        <f t="shared" si="4"/>
        <v>104156</v>
      </c>
      <c r="E11" s="56">
        <f t="shared" si="4"/>
        <v>115331</v>
      </c>
      <c r="F11" s="26">
        <f t="shared" si="4"/>
        <v>92902</v>
      </c>
      <c r="G11" s="57">
        <f t="shared" si="4"/>
        <v>229722</v>
      </c>
      <c r="H11" s="26">
        <f t="shared" si="4"/>
        <v>109055</v>
      </c>
      <c r="I11" s="26">
        <f t="shared" si="4"/>
        <v>120667</v>
      </c>
      <c r="J11" s="26">
        <f t="shared" si="0"/>
        <v>790</v>
      </c>
      <c r="K11" s="25">
        <f t="shared" si="0"/>
        <v>-10235</v>
      </c>
      <c r="L11" s="37">
        <f t="shared" si="1"/>
        <v>0.85035844222944612</v>
      </c>
      <c r="M11" s="38">
        <f t="shared" si="1"/>
        <v>-4.4553852047257116</v>
      </c>
    </row>
    <row r="12" spans="1:13" ht="18.75" customHeight="1" x14ac:dyDescent="0.2">
      <c r="A12" s="15" t="s">
        <v>19</v>
      </c>
      <c r="B12" s="50">
        <v>77401</v>
      </c>
      <c r="C12" s="51">
        <v>179366</v>
      </c>
      <c r="D12" s="52">
        <v>87061</v>
      </c>
      <c r="E12" s="50">
        <v>92305</v>
      </c>
      <c r="F12" s="22">
        <v>77029</v>
      </c>
      <c r="G12" s="53">
        <v>188465</v>
      </c>
      <c r="H12" s="22">
        <v>91356</v>
      </c>
      <c r="I12" s="22">
        <v>97109</v>
      </c>
      <c r="J12" s="22">
        <f t="shared" si="0"/>
        <v>372</v>
      </c>
      <c r="K12" s="23">
        <f t="shared" si="0"/>
        <v>-9099</v>
      </c>
      <c r="L12" s="35">
        <f t="shared" si="1"/>
        <v>0.48293499850705585</v>
      </c>
      <c r="M12" s="36">
        <f t="shared" si="1"/>
        <v>-4.8279521396545784</v>
      </c>
    </row>
    <row r="13" spans="1:13" ht="18.75" customHeight="1" x14ac:dyDescent="0.2">
      <c r="A13" s="15" t="s">
        <v>20</v>
      </c>
      <c r="B13" s="50">
        <v>63322</v>
      </c>
      <c r="C13" s="51">
        <v>143246</v>
      </c>
      <c r="D13" s="52">
        <v>67915</v>
      </c>
      <c r="E13" s="52">
        <v>75331</v>
      </c>
      <c r="F13" s="22">
        <v>62134</v>
      </c>
      <c r="G13" s="53">
        <v>147317</v>
      </c>
      <c r="H13" s="22">
        <v>69740</v>
      </c>
      <c r="I13" s="22">
        <v>77577</v>
      </c>
      <c r="J13" s="22">
        <f t="shared" si="0"/>
        <v>1188</v>
      </c>
      <c r="K13" s="23">
        <f t="shared" si="0"/>
        <v>-4071</v>
      </c>
      <c r="L13" s="35">
        <f t="shared" si="1"/>
        <v>1.9119966523964336</v>
      </c>
      <c r="M13" s="36">
        <f t="shared" si="1"/>
        <v>-2.7634285248817179</v>
      </c>
    </row>
    <row r="14" spans="1:13" ht="18.75" customHeight="1" x14ac:dyDescent="0.2">
      <c r="A14" s="15" t="s">
        <v>21</v>
      </c>
      <c r="B14" s="50">
        <v>18182</v>
      </c>
      <c r="C14" s="51">
        <v>43251</v>
      </c>
      <c r="D14" s="52">
        <v>20395</v>
      </c>
      <c r="E14" s="52">
        <v>22856</v>
      </c>
      <c r="F14" s="22">
        <v>18309</v>
      </c>
      <c r="G14" s="53">
        <v>46485</v>
      </c>
      <c r="H14" s="22">
        <v>21840</v>
      </c>
      <c r="I14" s="22">
        <v>24645</v>
      </c>
      <c r="J14" s="27">
        <f t="shared" si="0"/>
        <v>-127</v>
      </c>
      <c r="K14" s="23">
        <f t="shared" si="0"/>
        <v>-3234</v>
      </c>
      <c r="L14" s="43">
        <f t="shared" si="1"/>
        <v>-0.6936479327106887</v>
      </c>
      <c r="M14" s="36">
        <f t="shared" si="1"/>
        <v>-6.9570829299774122</v>
      </c>
    </row>
    <row r="15" spans="1:13" ht="18.75" customHeight="1" x14ac:dyDescent="0.2">
      <c r="A15" s="16" t="s">
        <v>22</v>
      </c>
      <c r="B15" s="58">
        <v>13290</v>
      </c>
      <c r="C15" s="59">
        <v>31059</v>
      </c>
      <c r="D15" s="60">
        <v>14818</v>
      </c>
      <c r="E15" s="58">
        <v>16241</v>
      </c>
      <c r="F15" s="28">
        <v>13128</v>
      </c>
      <c r="G15" s="61">
        <v>32740</v>
      </c>
      <c r="H15" s="28">
        <v>15775</v>
      </c>
      <c r="I15" s="28">
        <v>16965</v>
      </c>
      <c r="J15" s="28">
        <f t="shared" si="0"/>
        <v>162</v>
      </c>
      <c r="K15" s="29">
        <f t="shared" si="0"/>
        <v>-1681</v>
      </c>
      <c r="L15" s="39">
        <f t="shared" si="1"/>
        <v>1.2340036563071299</v>
      </c>
      <c r="M15" s="40">
        <f t="shared" si="1"/>
        <v>-5.1343921808185708</v>
      </c>
    </row>
    <row r="16" spans="1:13" ht="18.75" customHeight="1" x14ac:dyDescent="0.2">
      <c r="A16" s="16" t="s">
        <v>23</v>
      </c>
      <c r="B16" s="58">
        <v>3961</v>
      </c>
      <c r="C16" s="59">
        <v>10113</v>
      </c>
      <c r="D16" s="60">
        <v>4846</v>
      </c>
      <c r="E16" s="58">
        <v>5267</v>
      </c>
      <c r="F16" s="28">
        <v>3926</v>
      </c>
      <c r="G16" s="61">
        <v>10799</v>
      </c>
      <c r="H16" s="28">
        <v>5178</v>
      </c>
      <c r="I16" s="28">
        <v>5621</v>
      </c>
      <c r="J16" s="28">
        <f t="shared" si="0"/>
        <v>35</v>
      </c>
      <c r="K16" s="29">
        <f t="shared" si="0"/>
        <v>-686</v>
      </c>
      <c r="L16" s="39">
        <f t="shared" si="1"/>
        <v>0.89149261334691798</v>
      </c>
      <c r="M16" s="40">
        <f t="shared" si="1"/>
        <v>-6.3524400407445132</v>
      </c>
    </row>
    <row r="17" spans="1:13" ht="18.75" customHeight="1" x14ac:dyDescent="0.2">
      <c r="A17" s="16" t="s">
        <v>24</v>
      </c>
      <c r="B17" s="58">
        <v>1040</v>
      </c>
      <c r="C17" s="59">
        <v>2337</v>
      </c>
      <c r="D17" s="60">
        <v>1109</v>
      </c>
      <c r="E17" s="58">
        <v>1228</v>
      </c>
      <c r="F17" s="28">
        <v>1182</v>
      </c>
      <c r="G17" s="61">
        <v>2864</v>
      </c>
      <c r="H17" s="28">
        <v>1355</v>
      </c>
      <c r="I17" s="28">
        <v>1509</v>
      </c>
      <c r="J17" s="30">
        <f t="shared" si="0"/>
        <v>-142</v>
      </c>
      <c r="K17" s="29">
        <f t="shared" si="0"/>
        <v>-527</v>
      </c>
      <c r="L17" s="41">
        <f t="shared" si="1"/>
        <v>-12.013536379018612</v>
      </c>
      <c r="M17" s="40">
        <f t="shared" si="1"/>
        <v>-18.400837988826815</v>
      </c>
    </row>
    <row r="18" spans="1:13" ht="18.75" customHeight="1" x14ac:dyDescent="0.2">
      <c r="A18" s="16" t="s">
        <v>25</v>
      </c>
      <c r="B18" s="58">
        <v>2221</v>
      </c>
      <c r="C18" s="59">
        <v>5655</v>
      </c>
      <c r="D18" s="60">
        <v>2615</v>
      </c>
      <c r="E18" s="58">
        <v>3040</v>
      </c>
      <c r="F18" s="28">
        <v>2400</v>
      </c>
      <c r="G18" s="61">
        <v>6427</v>
      </c>
      <c r="H18" s="28">
        <v>3005</v>
      </c>
      <c r="I18" s="28">
        <v>3422</v>
      </c>
      <c r="J18" s="30">
        <f t="shared" si="0"/>
        <v>-179</v>
      </c>
      <c r="K18" s="29">
        <f t="shared" si="0"/>
        <v>-772</v>
      </c>
      <c r="L18" s="41">
        <f t="shared" si="1"/>
        <v>-7.4583333333333339</v>
      </c>
      <c r="M18" s="40">
        <f t="shared" si="1"/>
        <v>-12.011825112805353</v>
      </c>
    </row>
    <row r="19" spans="1:13" ht="18.75" customHeight="1" x14ac:dyDescent="0.2">
      <c r="A19" s="67" t="s">
        <v>26</v>
      </c>
      <c r="B19" s="54">
        <v>5223</v>
      </c>
      <c r="C19" s="55">
        <v>14502</v>
      </c>
      <c r="D19" s="56">
        <v>6935</v>
      </c>
      <c r="E19" s="56">
        <v>7567</v>
      </c>
      <c r="F19" s="26">
        <v>5326</v>
      </c>
      <c r="G19" s="57">
        <v>15937</v>
      </c>
      <c r="H19" s="26">
        <v>7611</v>
      </c>
      <c r="I19" s="26">
        <v>8326</v>
      </c>
      <c r="J19" s="24">
        <f t="shared" si="0"/>
        <v>-103</v>
      </c>
      <c r="K19" s="25">
        <f t="shared" si="0"/>
        <v>-1435</v>
      </c>
      <c r="L19" s="42">
        <f t="shared" si="1"/>
        <v>-1.9339091250469393</v>
      </c>
      <c r="M19" s="38">
        <f t="shared" si="1"/>
        <v>-9.0042040534604997</v>
      </c>
    </row>
    <row r="20" spans="1:13" ht="18.75" customHeight="1" x14ac:dyDescent="0.2">
      <c r="A20" s="16" t="s">
        <v>45</v>
      </c>
      <c r="B20" s="58">
        <v>2121</v>
      </c>
      <c r="C20" s="59">
        <v>5346</v>
      </c>
      <c r="D20" s="60">
        <v>2590</v>
      </c>
      <c r="E20" s="58">
        <v>2756</v>
      </c>
      <c r="F20" s="28">
        <v>2230</v>
      </c>
      <c r="G20" s="61">
        <v>6060</v>
      </c>
      <c r="H20" s="28">
        <v>2875</v>
      </c>
      <c r="I20" s="28">
        <v>3185</v>
      </c>
      <c r="J20" s="30">
        <f t="shared" si="0"/>
        <v>-109</v>
      </c>
      <c r="K20" s="29">
        <f t="shared" si="0"/>
        <v>-714</v>
      </c>
      <c r="L20" s="41">
        <f t="shared" si="1"/>
        <v>-4.8878923766816147</v>
      </c>
      <c r="M20" s="40">
        <f t="shared" si="1"/>
        <v>-11.782178217821782</v>
      </c>
    </row>
    <row r="21" spans="1:13" ht="18.75" customHeight="1" x14ac:dyDescent="0.2">
      <c r="A21" s="15" t="s">
        <v>27</v>
      </c>
      <c r="B21" s="50">
        <v>5709</v>
      </c>
      <c r="C21" s="51">
        <v>15430</v>
      </c>
      <c r="D21" s="52">
        <v>7376</v>
      </c>
      <c r="E21" s="52">
        <v>8054</v>
      </c>
      <c r="F21" s="22">
        <v>5682</v>
      </c>
      <c r="G21" s="53">
        <v>16055</v>
      </c>
      <c r="H21" s="22">
        <v>7657</v>
      </c>
      <c r="I21" s="22">
        <v>8398</v>
      </c>
      <c r="J21" s="22">
        <f t="shared" si="0"/>
        <v>27</v>
      </c>
      <c r="K21" s="23">
        <f t="shared" si="0"/>
        <v>-625</v>
      </c>
      <c r="L21" s="35">
        <f t="shared" si="1"/>
        <v>0.4751847940865892</v>
      </c>
      <c r="M21" s="36">
        <f t="shared" si="1"/>
        <v>-3.892868265337901</v>
      </c>
    </row>
    <row r="22" spans="1:13" ht="18.75" customHeight="1" x14ac:dyDescent="0.2">
      <c r="A22" s="15" t="s">
        <v>28</v>
      </c>
      <c r="B22" s="50">
        <v>5637</v>
      </c>
      <c r="C22" s="51">
        <v>14771</v>
      </c>
      <c r="D22" s="52">
        <v>6982</v>
      </c>
      <c r="E22" s="52">
        <v>7789</v>
      </c>
      <c r="F22" s="22">
        <v>5769</v>
      </c>
      <c r="G22" s="53">
        <v>16365</v>
      </c>
      <c r="H22" s="22">
        <v>7682</v>
      </c>
      <c r="I22" s="22">
        <v>8683</v>
      </c>
      <c r="J22" s="27">
        <f t="shared" si="0"/>
        <v>-132</v>
      </c>
      <c r="K22" s="23">
        <f t="shared" si="0"/>
        <v>-1594</v>
      </c>
      <c r="L22" s="43">
        <f t="shared" si="1"/>
        <v>-2.2880915236609463</v>
      </c>
      <c r="M22" s="36">
        <f t="shared" si="1"/>
        <v>-9.7402994194928212</v>
      </c>
    </row>
    <row r="23" spans="1:13" ht="18.75" customHeight="1" x14ac:dyDescent="0.2">
      <c r="A23" s="15" t="s">
        <v>29</v>
      </c>
      <c r="B23" s="50">
        <v>4998</v>
      </c>
      <c r="C23" s="51">
        <v>13474</v>
      </c>
      <c r="D23" s="52">
        <v>6476</v>
      </c>
      <c r="E23" s="52">
        <v>6998</v>
      </c>
      <c r="F23" s="22">
        <v>4987</v>
      </c>
      <c r="G23" s="53">
        <v>14228</v>
      </c>
      <c r="H23" s="22">
        <v>6818</v>
      </c>
      <c r="I23" s="22">
        <v>7410</v>
      </c>
      <c r="J23" s="22">
        <f t="shared" si="0"/>
        <v>11</v>
      </c>
      <c r="K23" s="23">
        <f t="shared" si="0"/>
        <v>-754</v>
      </c>
      <c r="L23" s="35">
        <f t="shared" si="1"/>
        <v>0.22057349107679966</v>
      </c>
      <c r="M23" s="36">
        <f t="shared" si="1"/>
        <v>-5.2994096148439693</v>
      </c>
    </row>
    <row r="24" spans="1:13" ht="18.75" customHeight="1" x14ac:dyDescent="0.2">
      <c r="A24" s="16" t="s">
        <v>30</v>
      </c>
      <c r="B24" s="58">
        <v>1294</v>
      </c>
      <c r="C24" s="59">
        <v>3490</v>
      </c>
      <c r="D24" s="60">
        <v>1642</v>
      </c>
      <c r="E24" s="58">
        <v>1848</v>
      </c>
      <c r="F24" s="28">
        <v>1243</v>
      </c>
      <c r="G24" s="61">
        <v>3501</v>
      </c>
      <c r="H24" s="28">
        <v>1628</v>
      </c>
      <c r="I24" s="28">
        <v>1873</v>
      </c>
      <c r="J24" s="28">
        <f t="shared" ref="J24:K30" si="5">B24-F24</f>
        <v>51</v>
      </c>
      <c r="K24" s="29">
        <f t="shared" si="5"/>
        <v>-11</v>
      </c>
      <c r="L24" s="39">
        <f t="shared" ref="L24:M30" si="6">(J24/F24)*100</f>
        <v>4.1029766693483509</v>
      </c>
      <c r="M24" s="40">
        <f t="shared" si="6"/>
        <v>-0.31419594401599543</v>
      </c>
    </row>
    <row r="25" spans="1:13" ht="18.75" customHeight="1" x14ac:dyDescent="0.2">
      <c r="A25" s="15" t="s">
        <v>31</v>
      </c>
      <c r="B25" s="50">
        <v>5064</v>
      </c>
      <c r="C25" s="51">
        <v>13936</v>
      </c>
      <c r="D25" s="52">
        <v>6630</v>
      </c>
      <c r="E25" s="52">
        <v>7306</v>
      </c>
      <c r="F25" s="22">
        <v>5247</v>
      </c>
      <c r="G25" s="53">
        <v>15370</v>
      </c>
      <c r="H25" s="22">
        <v>7390</v>
      </c>
      <c r="I25" s="22">
        <v>7980</v>
      </c>
      <c r="J25" s="27">
        <f t="shared" si="5"/>
        <v>-183</v>
      </c>
      <c r="K25" s="23">
        <f t="shared" si="5"/>
        <v>-1434</v>
      </c>
      <c r="L25" s="43">
        <f t="shared" si="6"/>
        <v>-3.4877072612921669</v>
      </c>
      <c r="M25" s="36">
        <f t="shared" si="6"/>
        <v>-9.3298633702016929</v>
      </c>
    </row>
    <row r="26" spans="1:13" ht="18.75" customHeight="1" x14ac:dyDescent="0.2">
      <c r="A26" s="15" t="s">
        <v>32</v>
      </c>
      <c r="B26" s="50">
        <v>3559</v>
      </c>
      <c r="C26" s="50">
        <v>9549</v>
      </c>
      <c r="D26" s="52">
        <v>4549</v>
      </c>
      <c r="E26" s="52">
        <v>5000</v>
      </c>
      <c r="F26" s="22">
        <v>3548</v>
      </c>
      <c r="G26" s="53">
        <v>10323</v>
      </c>
      <c r="H26" s="22">
        <v>4925</v>
      </c>
      <c r="I26" s="22">
        <v>5398</v>
      </c>
      <c r="J26" s="22">
        <f t="shared" si="5"/>
        <v>11</v>
      </c>
      <c r="K26" s="23">
        <f t="shared" si="5"/>
        <v>-774</v>
      </c>
      <c r="L26" s="35">
        <f t="shared" si="6"/>
        <v>0.31003382187147688</v>
      </c>
      <c r="M26" s="36">
        <f t="shared" si="6"/>
        <v>-7.4978204010462068</v>
      </c>
    </row>
    <row r="27" spans="1:13" ht="18.75" customHeight="1" x14ac:dyDescent="0.2">
      <c r="A27" s="15" t="s">
        <v>33</v>
      </c>
      <c r="B27" s="50">
        <v>3560</v>
      </c>
      <c r="C27" s="51">
        <v>9761</v>
      </c>
      <c r="D27" s="52">
        <v>4650</v>
      </c>
      <c r="E27" s="52">
        <v>5111</v>
      </c>
      <c r="F27" s="22">
        <v>3648</v>
      </c>
      <c r="G27" s="53">
        <v>10696</v>
      </c>
      <c r="H27" s="22">
        <v>5051</v>
      </c>
      <c r="I27" s="22">
        <v>5645</v>
      </c>
      <c r="J27" s="27">
        <f t="shared" si="5"/>
        <v>-88</v>
      </c>
      <c r="K27" s="23">
        <f t="shared" si="5"/>
        <v>-935</v>
      </c>
      <c r="L27" s="43">
        <f t="shared" si="6"/>
        <v>-2.4122807017543857</v>
      </c>
      <c r="M27" s="36">
        <f t="shared" si="6"/>
        <v>-8.7415856394913991</v>
      </c>
    </row>
    <row r="28" spans="1:13" ht="18.75" customHeight="1" x14ac:dyDescent="0.2">
      <c r="A28" s="16" t="s">
        <v>34</v>
      </c>
      <c r="B28" s="58">
        <v>1614</v>
      </c>
      <c r="C28" s="58">
        <v>3588</v>
      </c>
      <c r="D28" s="60">
        <v>1721</v>
      </c>
      <c r="E28" s="58">
        <v>1867</v>
      </c>
      <c r="F28" s="28">
        <v>1791</v>
      </c>
      <c r="G28" s="61">
        <v>4196</v>
      </c>
      <c r="H28" s="28">
        <v>1982</v>
      </c>
      <c r="I28" s="28">
        <v>2214</v>
      </c>
      <c r="J28" s="30">
        <f t="shared" si="5"/>
        <v>-177</v>
      </c>
      <c r="K28" s="29">
        <f t="shared" si="5"/>
        <v>-608</v>
      </c>
      <c r="L28" s="41">
        <f t="shared" si="6"/>
        <v>-9.8827470686767178</v>
      </c>
      <c r="M28" s="40">
        <f t="shared" si="6"/>
        <v>-14.489990467111536</v>
      </c>
    </row>
    <row r="29" spans="1:13" ht="18.75" customHeight="1" x14ac:dyDescent="0.2">
      <c r="A29" s="16" t="s">
        <v>35</v>
      </c>
      <c r="B29" s="58">
        <v>1096</v>
      </c>
      <c r="C29" s="59">
        <v>2494</v>
      </c>
      <c r="D29" s="60">
        <v>1137</v>
      </c>
      <c r="E29" s="58">
        <v>1357</v>
      </c>
      <c r="F29" s="28">
        <v>1210</v>
      </c>
      <c r="G29" s="61">
        <v>2907</v>
      </c>
      <c r="H29" s="28">
        <v>1323</v>
      </c>
      <c r="I29" s="28">
        <v>1584</v>
      </c>
      <c r="J29" s="30">
        <f t="shared" si="5"/>
        <v>-114</v>
      </c>
      <c r="K29" s="29">
        <f t="shared" si="5"/>
        <v>-413</v>
      </c>
      <c r="L29" s="41">
        <f t="shared" si="6"/>
        <v>-9.4214876033057848</v>
      </c>
      <c r="M29" s="40">
        <f t="shared" si="6"/>
        <v>-14.207086343309253</v>
      </c>
    </row>
    <row r="30" spans="1:13" ht="18.75" customHeight="1" x14ac:dyDescent="0.2">
      <c r="A30" s="17" t="s">
        <v>36</v>
      </c>
      <c r="B30" s="62">
        <v>893</v>
      </c>
      <c r="C30" s="63">
        <v>2364</v>
      </c>
      <c r="D30" s="64">
        <v>1094</v>
      </c>
      <c r="E30" s="62">
        <v>1270</v>
      </c>
      <c r="F30" s="65">
        <v>953</v>
      </c>
      <c r="G30" s="66">
        <v>2672</v>
      </c>
      <c r="H30" s="65">
        <v>1241</v>
      </c>
      <c r="I30" s="65">
        <v>1431</v>
      </c>
      <c r="J30" s="31">
        <f t="shared" si="5"/>
        <v>-60</v>
      </c>
      <c r="K30" s="32">
        <f t="shared" si="5"/>
        <v>-308</v>
      </c>
      <c r="L30" s="44">
        <f t="shared" si="6"/>
        <v>-6.295907660020986</v>
      </c>
      <c r="M30" s="45">
        <f t="shared" si="6"/>
        <v>-11.526946107784433</v>
      </c>
    </row>
  </sheetData>
  <mergeCells count="12">
    <mergeCell ref="H6:H7"/>
    <mergeCell ref="I6:I7"/>
    <mergeCell ref="L1:M1"/>
    <mergeCell ref="A4:A7"/>
    <mergeCell ref="B4:E4"/>
    <mergeCell ref="F4:I4"/>
    <mergeCell ref="J4:K4"/>
    <mergeCell ref="L4:M4"/>
    <mergeCell ref="C5:E5"/>
    <mergeCell ref="G5:I5"/>
    <mergeCell ref="D6:D7"/>
    <mergeCell ref="E6:E7"/>
  </mergeCells>
  <phoneticPr fontId="1"/>
  <pageMargins left="0.43307086614173229" right="0.15748031496062992" top="0.39370078740157483" bottom="0.43307086614173229" header="0.23622047244094491" footer="0.2362204724409449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第1表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tottorikencho</dc:creator>
  <cp:lastModifiedBy>衣川 貴志</cp:lastModifiedBy>
  <cp:lastPrinted>2026-05-27T04:28:43Z</cp:lastPrinted>
  <dcterms:created xsi:type="dcterms:W3CDTF">2005-11-25T06:18:46Z</dcterms:created>
  <dcterms:modified xsi:type="dcterms:W3CDTF">2026-05-27T04:28:54Z</dcterms:modified>
</cp:coreProperties>
</file>