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codeName="ThisWorkbook"/>
  <xr:revisionPtr revIDLastSave="0" documentId="13_ncr:1_{AAC996EF-0680-40AF-91FA-E98C3846386B}" xr6:coauthVersionLast="47" xr6:coauthVersionMax="47" xr10:uidLastSave="{00000000-0000-0000-0000-000000000000}"/>
  <bookViews>
    <workbookView xWindow="-26130" yWindow="-1125" windowWidth="23910" windowHeight="12420" tabRatio="680" xr2:uid="{00000000-000D-0000-FFFF-FFFF00000000}"/>
  </bookViews>
  <sheets>
    <sheet name="入力・結果" sheetId="9" r:id="rId1"/>
    <sheet name="計算" sheetId="23" r:id="rId2"/>
    <sheet name="取引基本表" sheetId="19" r:id="rId3"/>
    <sheet name="逆行列係数表" sheetId="8" r:id="rId4"/>
  </sheets>
  <definedNames>
    <definedName name="_xlnm.Print_Area" localSheetId="0">入力・結果!$A$1:$F$50</definedName>
    <definedName name="_xlnm.Print_Titles" localSheetId="3">逆行列係数表!$B:$C</definedName>
    <definedName name="_xlnm.Print_Titles" localSheetId="1">計算!$B:$C</definedName>
    <definedName name="_xlnm.Print_Titles" localSheetId="2">取引基本表!$B:$C</definedName>
  </definedNames>
  <calcPr calcId="191029" iterate="1" iterateCount="5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23" l="1"/>
  <c r="C6" i="23"/>
  <c r="B7" i="23"/>
  <c r="C7" i="23"/>
  <c r="B8" i="23"/>
  <c r="C8" i="23"/>
  <c r="B9" i="23"/>
  <c r="C9" i="23"/>
  <c r="B10" i="23"/>
  <c r="C10" i="23"/>
  <c r="B11" i="23"/>
  <c r="C11" i="23"/>
  <c r="B12" i="23"/>
  <c r="C12" i="23"/>
  <c r="B13" i="23"/>
  <c r="E13" i="23" s="1"/>
  <c r="C13" i="23"/>
  <c r="B14" i="23"/>
  <c r="C14" i="23"/>
  <c r="B15" i="23"/>
  <c r="C15" i="23"/>
  <c r="B16" i="23"/>
  <c r="C16" i="23"/>
  <c r="B17" i="23"/>
  <c r="C17" i="23"/>
  <c r="B18" i="23"/>
  <c r="C18" i="23"/>
  <c r="B19" i="23"/>
  <c r="C19" i="23"/>
  <c r="B20" i="23"/>
  <c r="C20" i="23"/>
  <c r="B21" i="23"/>
  <c r="C21" i="23"/>
  <c r="B22" i="23"/>
  <c r="C22" i="23"/>
  <c r="B23" i="23"/>
  <c r="D23" i="23" s="1"/>
  <c r="C23" i="23"/>
  <c r="B24" i="23"/>
  <c r="D24" i="23" s="1"/>
  <c r="C24" i="23"/>
  <c r="B25" i="23"/>
  <c r="C25" i="23"/>
  <c r="B26" i="23"/>
  <c r="C26" i="23"/>
  <c r="B27" i="23"/>
  <c r="C27" i="23"/>
  <c r="B28" i="23"/>
  <c r="C28" i="23"/>
  <c r="B29" i="23"/>
  <c r="C29" i="23"/>
  <c r="B30" i="23"/>
  <c r="C30" i="23"/>
  <c r="B31" i="23"/>
  <c r="C31" i="23"/>
  <c r="B32" i="23"/>
  <c r="D32" i="23" s="1"/>
  <c r="C32" i="23"/>
  <c r="B33" i="23"/>
  <c r="C33" i="23"/>
  <c r="B34" i="23"/>
  <c r="C34" i="23"/>
  <c r="B35" i="23"/>
  <c r="C35" i="23"/>
  <c r="B36" i="23"/>
  <c r="C36" i="23"/>
  <c r="B37" i="23"/>
  <c r="C37" i="23"/>
  <c r="B38" i="23"/>
  <c r="C38" i="23"/>
  <c r="B39" i="23"/>
  <c r="C39" i="23"/>
  <c r="B40" i="23"/>
  <c r="E40" i="23" s="1"/>
  <c r="C40" i="23"/>
  <c r="B41" i="23"/>
  <c r="C41" i="23"/>
  <c r="B42" i="23"/>
  <c r="C42" i="23"/>
  <c r="B43" i="23"/>
  <c r="C43" i="23"/>
  <c r="B44" i="23"/>
  <c r="C44" i="23"/>
  <c r="E5" i="23"/>
  <c r="F5" i="23"/>
  <c r="B1" i="8"/>
  <c r="B1" i="19"/>
  <c r="B1" i="23"/>
  <c r="B6" i="9"/>
  <c r="E14" i="23" s="1"/>
  <c r="D34" i="9"/>
  <c r="D11" i="9"/>
  <c r="D24" i="9"/>
  <c r="D16" i="9"/>
  <c r="D37" i="9"/>
  <c r="D25" i="9"/>
  <c r="E36" i="23"/>
  <c r="F42" i="23"/>
  <c r="D25" i="23"/>
  <c r="F19" i="23"/>
  <c r="F25" i="23"/>
  <c r="D17" i="23"/>
  <c r="D30" i="23"/>
  <c r="D13" i="23"/>
  <c r="F32" i="23"/>
  <c r="D39" i="9"/>
  <c r="D46" i="9"/>
  <c r="F7" i="23"/>
  <c r="D20" i="23"/>
  <c r="D20" i="9"/>
  <c r="D21" i="9"/>
  <c r="F38" i="23"/>
  <c r="D42" i="9"/>
  <c r="D47" i="9"/>
  <c r="F39" i="23"/>
  <c r="D22" i="23"/>
  <c r="D30" i="9"/>
  <c r="D41" i="9"/>
  <c r="D28" i="9"/>
  <c r="D40" i="9"/>
  <c r="D31" i="9"/>
  <c r="E34" i="23"/>
  <c r="D34" i="23"/>
  <c r="D13" i="9"/>
  <c r="F13" i="23"/>
  <c r="D17" i="9"/>
  <c r="D10" i="9"/>
  <c r="D48" i="9"/>
  <c r="D44" i="9"/>
  <c r="D18" i="9"/>
  <c r="F34" i="23"/>
  <c r="D41" i="23"/>
  <c r="E10" i="23"/>
  <c r="D8" i="23"/>
  <c r="D27" i="23"/>
  <c r="D45" i="9"/>
  <c r="D23" i="9"/>
  <c r="D15" i="9"/>
  <c r="D29" i="9"/>
  <c r="D36" i="9"/>
  <c r="D26" i="9"/>
  <c r="D33" i="9"/>
  <c r="D32" i="9"/>
  <c r="D14" i="9"/>
  <c r="D43" i="9"/>
  <c r="D19" i="9"/>
  <c r="D38" i="9"/>
  <c r="D22" i="9"/>
  <c r="D27" i="9"/>
  <c r="D35" i="9"/>
  <c r="D49" i="9"/>
  <c r="E10" i="9"/>
  <c r="D12" i="9"/>
  <c r="F29" i="23" l="1"/>
  <c r="E37" i="23"/>
  <c r="D36" i="23"/>
  <c r="E12" i="23"/>
  <c r="D6" i="23"/>
  <c r="D28" i="23"/>
  <c r="E16" i="23"/>
  <c r="F18" i="23"/>
  <c r="D40" i="23"/>
  <c r="D44" i="23"/>
  <c r="E28" i="23"/>
  <c r="G28" i="23" s="1"/>
  <c r="E42" i="23"/>
  <c r="G42" i="23" s="1"/>
  <c r="F22" i="23"/>
  <c r="G22" i="23" s="1"/>
  <c r="E44" i="23"/>
  <c r="F44" i="23"/>
  <c r="G44" i="23" s="1"/>
  <c r="E32" i="23"/>
  <c r="G32" i="23" s="1"/>
  <c r="F15" i="23"/>
  <c r="E20" i="23"/>
  <c r="F21" i="23"/>
  <c r="D16" i="23"/>
  <c r="E26" i="23"/>
  <c r="E8" i="23"/>
  <c r="D37" i="23"/>
  <c r="D29" i="23"/>
  <c r="E21" i="23"/>
  <c r="E24" i="23"/>
  <c r="D42" i="23"/>
  <c r="E30" i="23"/>
  <c r="G30" i="23" s="1"/>
  <c r="F17" i="23"/>
  <c r="F14" i="23"/>
  <c r="G14" i="23" s="1"/>
  <c r="F23" i="23"/>
  <c r="D12" i="23"/>
  <c r="F40" i="23"/>
  <c r="G40" i="23" s="1"/>
  <c r="D18" i="23"/>
  <c r="E38" i="23"/>
  <c r="G38" i="23" s="1"/>
  <c r="D43" i="23"/>
  <c r="E35" i="23"/>
  <c r="E27" i="23"/>
  <c r="D19" i="23"/>
  <c r="D11" i="23"/>
  <c r="F8" i="23"/>
  <c r="F12" i="23"/>
  <c r="G12" i="23" s="1"/>
  <c r="D33" i="23"/>
  <c r="E29" i="23"/>
  <c r="G29" i="23" s="1"/>
  <c r="D35" i="23"/>
  <c r="E6" i="23"/>
  <c r="G6" i="23" s="1"/>
  <c r="G45" i="23" s="1"/>
  <c r="G34" i="23"/>
  <c r="F41" i="23"/>
  <c r="F36" i="23"/>
  <c r="G36" i="23" s="1"/>
  <c r="D10" i="23"/>
  <c r="E22" i="23"/>
  <c r="E25" i="23"/>
  <c r="G25" i="23" s="1"/>
  <c r="D31" i="23"/>
  <c r="E11" i="23"/>
  <c r="F35" i="23"/>
  <c r="F26" i="23"/>
  <c r="E41" i="23"/>
  <c r="E33" i="23"/>
  <c r="E17" i="23"/>
  <c r="D9" i="23"/>
  <c r="G26" i="23"/>
  <c r="F10" i="23"/>
  <c r="G10" i="23" s="1"/>
  <c r="F24" i="23"/>
  <c r="E18" i="23"/>
  <c r="E7" i="23"/>
  <c r="G7" i="23" s="1"/>
  <c r="F43" i="23"/>
  <c r="F28" i="23"/>
  <c r="F30" i="23"/>
  <c r="F9" i="23"/>
  <c r="D39" i="23"/>
  <c r="E31" i="23"/>
  <c r="D15" i="23"/>
  <c r="D7" i="23"/>
  <c r="D26" i="23"/>
  <c r="E19" i="23"/>
  <c r="G19" i="23" s="1"/>
  <c r="F31" i="23"/>
  <c r="F37" i="23"/>
  <c r="G37" i="23" s="1"/>
  <c r="F27" i="23"/>
  <c r="G27" i="23" s="1"/>
  <c r="D14" i="23"/>
  <c r="F33" i="23"/>
  <c r="F16" i="23"/>
  <c r="G16" i="23" s="1"/>
  <c r="F11" i="23"/>
  <c r="F6" i="23"/>
  <c r="E23" i="23"/>
  <c r="F20" i="23"/>
  <c r="G20" i="23" s="1"/>
  <c r="E15" i="23"/>
  <c r="G15" i="23" s="1"/>
  <c r="E39" i="23"/>
  <c r="G39" i="23" s="1"/>
  <c r="E43" i="23"/>
  <c r="D21" i="23"/>
  <c r="G21" i="23"/>
  <c r="E9" i="23"/>
  <c r="D38" i="23"/>
  <c r="G13" i="23"/>
  <c r="G8" i="23" l="1"/>
  <c r="G31" i="23"/>
  <c r="G17" i="23"/>
  <c r="G24" i="23"/>
  <c r="G11" i="23"/>
  <c r="G18" i="23"/>
  <c r="G43" i="23"/>
  <c r="G41" i="23"/>
  <c r="G23" i="23"/>
  <c r="G35" i="23"/>
  <c r="D45" i="23"/>
  <c r="G33" i="23"/>
  <c r="G9"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5" authorId="0" shapeId="0" xr:uid="{00000000-0006-0000-0000-000001000000}">
      <text>
        <r>
          <rPr>
            <sz val="10"/>
            <color indexed="81"/>
            <rFont val="ＭＳ Ｐゴシック"/>
            <family val="3"/>
            <charset val="128"/>
          </rPr>
          <t>生産増加が起こると想定する部門を、ドロップダウンリストのなかから選択してください。</t>
        </r>
      </text>
    </comment>
    <comment ref="D5" authorId="0" shapeId="0" xr:uid="{00000000-0006-0000-0000-000002000000}">
      <text>
        <r>
          <rPr>
            <sz val="10"/>
            <color indexed="81"/>
            <rFont val="ＭＳ Ｐゴシック"/>
            <family val="3"/>
            <charset val="128"/>
          </rPr>
          <t xml:space="preserve">想定する生産増加額を、生産者価格によって入力してください。
</t>
        </r>
        <r>
          <rPr>
            <b/>
            <sz val="10"/>
            <color indexed="81"/>
            <rFont val="ＭＳ Ｐゴシック"/>
            <family val="3"/>
            <charset val="128"/>
          </rPr>
          <t>【生産者価格とは？】</t>
        </r>
        <r>
          <rPr>
            <sz val="10"/>
            <color indexed="81"/>
            <rFont val="ＭＳ Ｐゴシック"/>
            <family val="3"/>
            <charset val="128"/>
          </rPr>
          <t xml:space="preserve">
生産者が出荷するときの価格で、商業・運輸マージンを含まないもの。</t>
        </r>
      </text>
    </comment>
    <comment ref="D9" authorId="0" shapeId="0" xr:uid="{00000000-0006-0000-0000-000003000000}">
      <text>
        <r>
          <rPr>
            <sz val="10"/>
            <color indexed="81"/>
            <rFont val="ＭＳ Ｐゴシック"/>
            <family val="3"/>
            <charset val="128"/>
          </rPr>
          <t>想定条件の下での県内生産誘発額の推計結果が、部門ごとに表示されます。特定の産業部門の生産増加が原材料等の調達を通じて誘発する県内他部門の生産額です。なお、当初に生産増加が起こった部門自体は誘発を受けないものとし、同部門の欄には当初の生産増加額そのものが計上されます（詳しくはシート［計算］を参照）。</t>
        </r>
      </text>
    </comment>
    <comment ref="E9" authorId="0" shapeId="0" xr:uid="{00000000-0006-0000-0000-000004000000}">
      <text>
        <r>
          <rPr>
            <sz val="10"/>
            <color indexed="81"/>
            <rFont val="ＭＳ Ｐゴシック"/>
            <family val="3"/>
            <charset val="128"/>
          </rPr>
          <t>当初の生産増加額に対する県内生産誘発額の比率が表示されます。経済波及効果の度合いを示す指標です。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00000000-0006-0000-0100-000001000000}">
      <text>
        <r>
          <rPr>
            <sz val="10"/>
            <color indexed="81"/>
            <rFont val="ＭＳ Ｐゴシック"/>
            <family val="3"/>
            <charset val="128"/>
          </rPr>
          <t xml:space="preserve">産業部門Aの生産増加による他部門の県内生産誘発額（原材料等の供給のために県内で増加する生産額）は、通常、Aの生産増加額に、産業連関表におけるAの列の逆行列係数を乗じることで求まります。
しかし、本ツールでは、当初に生産増加が起こった部門を「外生化」するため、上記の計算結果を、さらにAの行と列の交点の逆行列係数で割ることによって計算しています。
</t>
        </r>
        <r>
          <rPr>
            <b/>
            <sz val="10"/>
            <color indexed="81"/>
            <rFont val="ＭＳ Ｐゴシック"/>
            <family val="3"/>
            <charset val="128"/>
          </rPr>
          <t xml:space="preserve">
【逆行列係数とは？】</t>
        </r>
        <r>
          <rPr>
            <sz val="10"/>
            <color indexed="81"/>
            <rFont val="ＭＳ Ｐゴシック"/>
            <family val="3"/>
            <charset val="128"/>
          </rPr>
          <t xml:space="preserve">
ある部門で1単位の最終需要が発生した場合に、原材料等の調達を通じた波及効果によって各部門の生産額が究極的にどれだけ増加するのかを示す係数。これを部門ごとにまとめたものが「逆行列係数表」です。移輸入を考慮しない「閉鎖型」と、考慮する「開放型」がありますが、本ツールでは「開放型」を用いて経済波及効果を計算しています。
</t>
        </r>
        <r>
          <rPr>
            <b/>
            <sz val="10"/>
            <color indexed="81"/>
            <rFont val="ＭＳ Ｐゴシック"/>
            <family val="3"/>
            <charset val="128"/>
          </rPr>
          <t>【外生化とは？】</t>
        </r>
        <r>
          <rPr>
            <sz val="10"/>
            <color indexed="81"/>
            <rFont val="ＭＳ Ｐゴシック"/>
            <family val="3"/>
            <charset val="128"/>
          </rPr>
          <t xml:space="preserve">
特定の産業部門について、他部門からの間接的な影響を排除する処理。ある部門で生産増加が起こったときの波及効果について、原材料等の調達を通じてその部門自体へ環流する効果を取り除いて考えたい場合などに行われます。言い換えると、当初に生産増加が起こった部門は原材料等の全てを他部門から調達する、という仮定をおくことになります。</t>
        </r>
      </text>
    </comment>
  </commentList>
</comments>
</file>

<file path=xl/sharedStrings.xml><?xml version="1.0" encoding="utf-8"?>
<sst xmlns="http://schemas.openxmlformats.org/spreadsheetml/2006/main" count="473" uniqueCount="149">
  <si>
    <t>鉱業</t>
  </si>
  <si>
    <t>繊維製品</t>
  </si>
  <si>
    <t>パルプ・紙・木製品</t>
  </si>
  <si>
    <t>化学製品</t>
  </si>
  <si>
    <t>石油・石炭製品</t>
  </si>
  <si>
    <t>窯業・土石製品</t>
  </si>
  <si>
    <t>鉄鋼</t>
  </si>
  <si>
    <t>非鉄金属</t>
  </si>
  <si>
    <t>金属製品</t>
  </si>
  <si>
    <t>その他の製造工業製品</t>
  </si>
  <si>
    <t>建設</t>
  </si>
  <si>
    <t>商業</t>
  </si>
  <si>
    <t>金融・保険</t>
  </si>
  <si>
    <t>不動産</t>
  </si>
  <si>
    <t>公務</t>
  </si>
  <si>
    <t>教育・研究</t>
  </si>
  <si>
    <t>対事業所サービス</t>
  </si>
  <si>
    <t>対個人サービス</t>
  </si>
  <si>
    <t>事務用品</t>
  </si>
  <si>
    <t>分類不明</t>
  </si>
  <si>
    <t>内生部門計</t>
  </si>
  <si>
    <t>雇用者所得</t>
  </si>
  <si>
    <t>営業余剰</t>
  </si>
  <si>
    <t>資本減耗引当</t>
  </si>
  <si>
    <t>（控除）経常補助金</t>
  </si>
  <si>
    <t>粗付加価値部門計</t>
  </si>
  <si>
    <t>民間消費支出</t>
  </si>
  <si>
    <t>在庫純増</t>
  </si>
  <si>
    <t>最終需要計</t>
  </si>
  <si>
    <t>需要合計</t>
  </si>
  <si>
    <t>部門コード</t>
    <rPh sb="0" eb="2">
      <t>ブモン</t>
    </rPh>
    <phoneticPr fontId="2"/>
  </si>
  <si>
    <t>部門名</t>
    <rPh sb="0" eb="3">
      <t>ブモンメイ</t>
    </rPh>
    <phoneticPr fontId="2"/>
  </si>
  <si>
    <t>合計</t>
    <rPh sb="0" eb="2">
      <t>ゴウケイ</t>
    </rPh>
    <phoneticPr fontId="2"/>
  </si>
  <si>
    <t>飲食料品</t>
  </si>
  <si>
    <t>はん用機械</t>
  </si>
  <si>
    <t>生産用機械</t>
  </si>
  <si>
    <t>業務用機械</t>
  </si>
  <si>
    <t>電子部品</t>
  </si>
  <si>
    <t>電気機械</t>
  </si>
  <si>
    <t>輸送機械</t>
  </si>
  <si>
    <t>水道</t>
  </si>
  <si>
    <t>廃棄物処理</t>
  </si>
  <si>
    <t>運輸・郵便</t>
  </si>
  <si>
    <t>情報通信</t>
  </si>
  <si>
    <t>医療・福祉</t>
  </si>
  <si>
    <t>家計外消費支出（行）</t>
  </si>
  <si>
    <t>家計外消費支出（列）</t>
  </si>
  <si>
    <t>一般政府消費支出</t>
  </si>
  <si>
    <t>最終需要部門計</t>
  </si>
  <si>
    <t>農業</t>
  </si>
  <si>
    <t>林業</t>
  </si>
  <si>
    <t>漁業</t>
  </si>
  <si>
    <t>01～39</t>
  </si>
  <si>
    <r>
      <t>逆行列係数表〔I-（I-M）A〕</t>
    </r>
    <r>
      <rPr>
        <b/>
        <vertAlign val="superscript"/>
        <sz val="12"/>
        <rFont val="ＭＳ Ｐゴシック"/>
        <family val="3"/>
        <charset val="128"/>
      </rPr>
      <t>-1</t>
    </r>
    <r>
      <rPr>
        <b/>
        <sz val="12"/>
        <rFont val="ＭＳ 明朝"/>
        <family val="1"/>
        <charset val="128"/>
      </rPr>
      <t>型</t>
    </r>
    <rPh sb="0" eb="1">
      <t>ギャク</t>
    </rPh>
    <rPh sb="1" eb="3">
      <t>ギョウレツ</t>
    </rPh>
    <rPh sb="3" eb="5">
      <t>ケイスウ</t>
    </rPh>
    <rPh sb="5" eb="6">
      <t>ヒョウ</t>
    </rPh>
    <rPh sb="18" eb="19">
      <t>カタ</t>
    </rPh>
    <phoneticPr fontId="2"/>
  </si>
  <si>
    <t>計算用シート</t>
    <rPh sb="0" eb="2">
      <t>ケイサン</t>
    </rPh>
    <rPh sb="2" eb="3">
      <t>ヨウ</t>
    </rPh>
    <phoneticPr fontId="2"/>
  </si>
  <si>
    <t>経済波及効果倍率
（倍）</t>
    <rPh sb="0" eb="2">
      <t>ケイザイ</t>
    </rPh>
    <rPh sb="10" eb="11">
      <t>バイ</t>
    </rPh>
    <phoneticPr fontId="7"/>
  </si>
  <si>
    <t>取引基本表（生産者価格評価表）</t>
    <rPh sb="13" eb="14">
      <t>ヒョウ</t>
    </rPh>
    <phoneticPr fontId="2"/>
  </si>
  <si>
    <t>生産増加額
（億円）</t>
    <rPh sb="0" eb="2">
      <t>セイサン</t>
    </rPh>
    <rPh sb="2" eb="4">
      <t>ゾウカ</t>
    </rPh>
    <rPh sb="4" eb="5">
      <t>ガク</t>
    </rPh>
    <rPh sb="7" eb="9">
      <t>オクエン</t>
    </rPh>
    <phoneticPr fontId="2"/>
  </si>
  <si>
    <t>経済波及効果推計結果</t>
    <rPh sb="6" eb="8">
      <t>スイケイ</t>
    </rPh>
    <rPh sb="8" eb="10">
      <t>ケッカ</t>
    </rPh>
    <phoneticPr fontId="5"/>
  </si>
  <si>
    <t>以下の白色セルに想定条件を入力してください。推計結果が下表に表示されます。</t>
    <rPh sb="0" eb="2">
      <t>イカ</t>
    </rPh>
    <rPh sb="3" eb="5">
      <t>シロイロ</t>
    </rPh>
    <rPh sb="8" eb="10">
      <t>ソウテイ</t>
    </rPh>
    <rPh sb="10" eb="12">
      <t>ジョウケン</t>
    </rPh>
    <rPh sb="13" eb="15">
      <t>ニュウリョク</t>
    </rPh>
    <phoneticPr fontId="5"/>
  </si>
  <si>
    <t>県内生産誘発額
（億円）</t>
    <rPh sb="0" eb="2">
      <t>ケンナイ</t>
    </rPh>
    <rPh sb="2" eb="4">
      <t>セイサン</t>
    </rPh>
    <rPh sb="4" eb="7">
      <t>ユウハツガク</t>
    </rPh>
    <rPh sb="9" eb="11">
      <t>オクエン</t>
    </rPh>
    <phoneticPr fontId="7"/>
  </si>
  <si>
    <r>
      <t>想定条件</t>
    </r>
    <r>
      <rPr>
        <b/>
        <sz val="10"/>
        <color indexed="56"/>
        <rFont val="ＭＳ Ｐゴシック"/>
        <family val="3"/>
        <charset val="128"/>
      </rPr>
      <t>（産業部門の生産増加）</t>
    </r>
    <rPh sb="0" eb="2">
      <t>ソウテイ</t>
    </rPh>
    <rPh sb="2" eb="4">
      <t>ジョウケン</t>
    </rPh>
    <rPh sb="5" eb="7">
      <t>サンギョウ</t>
    </rPh>
    <rPh sb="7" eb="9">
      <t>ブモン</t>
    </rPh>
    <rPh sb="10" eb="12">
      <t>セイサン</t>
    </rPh>
    <rPh sb="12" eb="14">
      <t>ゾウカ</t>
    </rPh>
    <phoneticPr fontId="5"/>
  </si>
  <si>
    <t>生産増加額
（億円）</t>
    <phoneticPr fontId="2"/>
  </si>
  <si>
    <t>県内生産誘発額
（億円）</t>
    <rPh sb="0" eb="2">
      <t>ケンナイ</t>
    </rPh>
    <phoneticPr fontId="2"/>
  </si>
  <si>
    <t>01</t>
    <phoneticPr fontId="2"/>
  </si>
  <si>
    <t>02</t>
    <phoneticPr fontId="2"/>
  </si>
  <si>
    <t>03</t>
    <phoneticPr fontId="2"/>
  </si>
  <si>
    <t>04</t>
    <phoneticPr fontId="2"/>
  </si>
  <si>
    <t>01×02/03</t>
    <phoneticPr fontId="2"/>
  </si>
  <si>
    <t>単位：百万円</t>
  </si>
  <si>
    <t>41～46</t>
  </si>
  <si>
    <t>40＋47</t>
  </si>
  <si>
    <t>47＋49</t>
  </si>
  <si>
    <t>48＋49</t>
  </si>
  <si>
    <t>50＋52</t>
  </si>
  <si>
    <t>40+53</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</si>
  <si>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</si>
  <si>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</si>
  <si>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</si>
  <si>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</si>
  <si>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</si>
  <si>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</si>
  <si>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</si>
  <si>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</si>
  <si>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</si>
  <si>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</si>
  <si>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</si>
  <si>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</si>
  <si>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</si>
  <si>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</si>
  <si>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</si>
  <si>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</si>
  <si>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</si>
  <si>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</si>
  <si>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</si>
  <si>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</si>
  <si>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</si>
  <si>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</si>
  <si>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</si>
  <si>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</si>
  <si>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</si>
  <si>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</si>
  <si>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</si>
  <si>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</si>
  <si>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</si>
  <si>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</si>
  <si>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</si>
  <si>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</si>
  <si>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</si>
  <si>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</si>
  <si>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</si>
  <si>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</si>
  <si>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</si>
  <si>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</si>
  <si>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</si>
  <si>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</si>
  <si>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</si>
  <si>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</si>
  <si>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</si>
  <si>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</si>
  <si>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</si>
  <si>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</si>
  <si>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</si>
  <si>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</si>
  <si>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</si>
  <si>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</si>
  <si>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</si>
  <si>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</si>
  <si>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</si>
  <si>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</si>
  <si>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プラスチック・ゴム製品</t>
  </si>
  <si>
    <t>情報通信機器</t>
  </si>
  <si>
    <t>他に分類されない会員制団体</t>
  </si>
  <si>
    <t>県内総固定資本形成（公的）</t>
    <rPh sb="0" eb="1">
      <t>ケン</t>
    </rPh>
    <phoneticPr fontId="3"/>
  </si>
  <si>
    <t>県内総固定資本形成（民間）</t>
    <rPh sb="0" eb="1">
      <t>ケン</t>
    </rPh>
    <phoneticPr fontId="3"/>
  </si>
  <si>
    <t>県内最終需要計</t>
    <rPh sb="0" eb="1">
      <t>ケン</t>
    </rPh>
    <phoneticPr fontId="3"/>
  </si>
  <si>
    <t>県内需要合計</t>
    <rPh sb="0" eb="1">
      <t>ケン</t>
    </rPh>
    <phoneticPr fontId="3"/>
  </si>
  <si>
    <t>移輸出</t>
    <rPh sb="0" eb="1">
      <t>イ</t>
    </rPh>
    <phoneticPr fontId="3"/>
  </si>
  <si>
    <t>（控除）移輸入</t>
    <rPh sb="4" eb="5">
      <t>イ</t>
    </rPh>
    <phoneticPr fontId="3"/>
  </si>
  <si>
    <t>県内生産額</t>
    <rPh sb="0" eb="1">
      <t>ケン</t>
    </rPh>
    <phoneticPr fontId="3"/>
  </si>
  <si>
    <t>間接税（関税・輸入品商品税を除く。）</t>
  </si>
  <si>
    <t>県内生産額</t>
  </si>
  <si>
    <t>行和</t>
    <rPh sb="0" eb="1">
      <t>ギョウ</t>
    </rPh>
    <rPh sb="1" eb="2">
      <t>ワ</t>
    </rPh>
    <phoneticPr fontId="3"/>
  </si>
  <si>
    <t>感応度係数</t>
    <rPh sb="0" eb="2">
      <t>カンノウ</t>
    </rPh>
    <rPh sb="2" eb="3">
      <t>ド</t>
    </rPh>
    <rPh sb="3" eb="5">
      <t>ケイスウ</t>
    </rPh>
    <phoneticPr fontId="3"/>
  </si>
  <si>
    <t>列和</t>
    <rPh sb="0" eb="1">
      <t>レツ</t>
    </rPh>
    <rPh sb="1" eb="2">
      <t>ワ</t>
    </rPh>
    <phoneticPr fontId="3"/>
  </si>
  <si>
    <t>影響力係数</t>
    <rPh sb="0" eb="3">
      <t>エイキョウリョク</t>
    </rPh>
    <rPh sb="3" eb="5">
      <t>ケイスウ</t>
    </rPh>
    <phoneticPr fontId="3"/>
  </si>
  <si>
    <t>令和2年鳥取県産業連関表：経済波及効果推計ツール2 ver.1.00</t>
    <rPh sb="0" eb="2">
      <t>レイワ</t>
    </rPh>
    <rPh sb="4" eb="7">
      <t>トットリケン</t>
    </rPh>
    <phoneticPr fontId="2"/>
  </si>
  <si>
    <t>電気・ガス・熱供給</t>
  </si>
  <si>
    <t>電気・ガス・熱供給</t>
    <rPh sb="1" eb="2">
      <t>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</si>
</sst>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Red]\-#,##0.0"/>
    <numFmt numFmtId="177" formatCode="#,##0.000000;[Red]\-#,##0.000000"/>
    <numFmt numFmtId="178" formatCode="#,##0.00_ "/>
    <numFmt numFmtId="179" formatCode="##00;\-##00"/>
    <numFmt numFmtId="180" formatCode="&quot;（&quot;@&quot;）&quot;"/>
  </numFmts>
  <fonts count="22" x14ac:knownFonts="1">
    <font>
      <sz val="9"/>
      <name val="ＭＳ 明朝"/>
      <family val="1"/>
      <charset val="128"/>
    </font>
    <font>
      <sz val="9"/>
      <name val="ＭＳ 明朝"/>
      <family val="1"/>
      <charset val="128"/>
    </font>
    <font>
      <sz val="6"/>
      <name val="ＭＳ 明朝"/>
      <family val="1"/>
      <charset val="128"/>
    </font>
    <font>
      <u/>
      <sz val="11"/>
      <color indexed="12"/>
      <name val="ＭＳ Ｐ明朝"/>
      <family val="1"/>
      <charset val="128"/>
    </font>
    <font>
      <sz val="11"/>
      <name val="ＭＳ Ｐゴシック"/>
      <family val="3"/>
      <charset val="128"/>
    </font>
    <font>
      <sz val="6"/>
      <name val="ＭＳ Ｐゴシック"/>
      <family val="3"/>
      <charset val="128"/>
    </font>
    <font>
      <b/>
      <sz val="12"/>
      <name val="ＭＳ 明朝"/>
      <family val="1"/>
      <charset val="128"/>
    </font>
    <font>
      <i/>
      <sz val="11"/>
      <color indexed="23"/>
      <name val="ＭＳ Ｐゴシック"/>
      <family val="3"/>
      <charset val="128"/>
    </font>
    <font>
      <sz val="10"/>
      <name val="ＭＳ ゴシック"/>
      <family val="3"/>
      <charset val="128"/>
    </font>
    <font>
      <sz val="10"/>
      <name val="ＭＳ Ｐゴシック"/>
      <family val="3"/>
      <charset val="128"/>
    </font>
    <font>
      <b/>
      <sz val="10"/>
      <color indexed="10"/>
      <name val="ＭＳ Ｐゴシック"/>
      <family val="3"/>
      <charset val="128"/>
    </font>
    <font>
      <sz val="9"/>
      <name val="ＭＳ Ｐゴシック"/>
      <family val="3"/>
      <charset val="128"/>
    </font>
    <font>
      <b/>
      <sz val="12"/>
      <name val="ＭＳ Ｐゴシック"/>
      <family val="3"/>
      <charset val="128"/>
    </font>
    <font>
      <b/>
      <vertAlign val="superscript"/>
      <sz val="12"/>
      <name val="ＭＳ Ｐゴシック"/>
      <family val="3"/>
      <charset val="128"/>
    </font>
    <font>
      <sz val="10"/>
      <color indexed="81"/>
      <name val="ＭＳ Ｐゴシック"/>
      <family val="3"/>
      <charset val="128"/>
    </font>
    <font>
      <b/>
      <sz val="10"/>
      <color indexed="81"/>
      <name val="ＭＳ Ｐゴシック"/>
      <family val="3"/>
      <charset val="128"/>
    </font>
    <font>
      <b/>
      <sz val="10"/>
      <color indexed="56"/>
      <name val="ＭＳ Ｐゴシック"/>
      <family val="3"/>
      <charset val="128"/>
    </font>
    <font>
      <sz val="11"/>
      <color theme="1"/>
      <name val="ＭＳ Ｐゴシック"/>
      <family val="3"/>
      <charset val="128"/>
      <scheme val="minor"/>
    </font>
    <font>
      <sz val="10"/>
      <color theme="1"/>
      <name val="ＭＳ Ｐゴシック"/>
      <family val="3"/>
      <charset val="128"/>
    </font>
    <font>
      <sz val="10"/>
      <color theme="1"/>
      <name val="ＭＳ ゴシック"/>
      <family val="3"/>
      <charset val="128"/>
    </font>
    <font>
      <b/>
      <sz val="12"/>
      <color theme="3"/>
      <name val="ＭＳ Ｐゴシック"/>
      <family val="3"/>
      <charset val="128"/>
    </font>
    <font>
      <sz val="9"/>
      <color theme="3"/>
      <name val="ＭＳ Ｐゴシック"/>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14996795556505021"/>
        <bgColor indexed="64"/>
      </patternFill>
    </fill>
  </fills>
  <borders count="23">
    <border>
      <left/>
      <right/>
      <top/>
      <bottom/>
      <diagonal/>
    </border>
    <border>
      <left style="thin">
        <color indexed="64"/>
      </left>
      <right/>
      <top style="thin">
        <color indexed="64"/>
      </top>
      <bottom/>
      <diagonal/>
    </border>
    <border>
      <left style="thin">
        <color theme="1"/>
      </left>
      <right style="thin">
        <color theme="1"/>
      </right>
      <top style="thin">
        <color theme="1"/>
      </top>
      <bottom/>
      <diagonal/>
    </border>
    <border>
      <left/>
      <right/>
      <top/>
      <bottom style="thin">
        <color theme="1"/>
      </bottom>
      <diagonal/>
    </border>
    <border>
      <left/>
      <right/>
      <top style="thin">
        <color theme="1"/>
      </top>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thin">
        <color theme="1"/>
      </right>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hair">
        <color theme="1"/>
      </right>
      <top style="thin">
        <color theme="1"/>
      </top>
      <bottom style="thin">
        <color theme="1"/>
      </bottom>
      <diagonal/>
    </border>
    <border>
      <left style="thin">
        <color theme="1"/>
      </left>
      <right/>
      <top style="hair">
        <color theme="1"/>
      </top>
      <bottom/>
      <diagonal/>
    </border>
    <border>
      <left style="thin">
        <color theme="1"/>
      </left>
      <right/>
      <top/>
      <bottom style="hair">
        <color theme="1"/>
      </bottom>
      <diagonal/>
    </border>
    <border>
      <left style="thin">
        <color theme="1"/>
      </left>
      <right style="thin">
        <color theme="1"/>
      </right>
      <top style="hair">
        <color theme="1"/>
      </top>
      <bottom/>
      <diagonal/>
    </border>
    <border>
      <left style="thin">
        <color theme="1"/>
      </left>
      <right style="thin">
        <color theme="1"/>
      </right>
      <top/>
      <bottom style="hair">
        <color theme="1"/>
      </bottom>
      <diagonal/>
    </border>
    <border>
      <left style="thin">
        <color theme="1"/>
      </left>
      <right style="thin">
        <color theme="1"/>
      </right>
      <top style="double">
        <color theme="1"/>
      </top>
      <bottom style="thin">
        <color theme="1"/>
      </bottom>
      <diagonal/>
    </border>
  </borders>
  <cellStyleXfs count="5">
    <xf numFmtId="0" fontId="0" fillId="0" borderId="0"/>
    <xf numFmtId="38" fontId="1" fillId="0" borderId="0" applyFont="0" applyFill="0" applyBorder="0" applyAlignment="0" applyProtection="0"/>
    <xf numFmtId="38" fontId="1" fillId="0" borderId="0" applyFont="0" applyFill="0" applyBorder="0" applyAlignment="0" applyProtection="0"/>
    <xf numFmtId="0" fontId="17" fillId="0" borderId="0">
      <alignment vertical="center"/>
    </xf>
    <xf numFmtId="0" fontId="4" fillId="0" borderId="0">
      <alignment vertical="center"/>
    </xf>
  </cellStyleXfs>
  <cellXfs count="105">
    <xf numFmtId="0" fontId="0" fillId="0" borderId="0" xfId="0"/>
    <xf numFmtId="38" fontId="9" fillId="2" borderId="1" xfId="1" applyFont="1" applyFill="1" applyBorder="1" applyAlignment="1">
      <alignment horizontal="center" vertical="center" wrapText="1"/>
    </xf>
    <xf numFmtId="0" fontId="9" fillId="2" borderId="2" xfId="4" applyFont="1" applyFill="1" applyBorder="1" applyAlignment="1">
      <alignment horizontal="center" vertical="center"/>
    </xf>
    <xf numFmtId="0" fontId="9" fillId="3" borderId="0" xfId="4" applyFont="1" applyFill="1">
      <alignment vertical="center"/>
    </xf>
    <xf numFmtId="38" fontId="9" fillId="3" borderId="0" xfId="1" applyFont="1" applyFill="1" applyBorder="1" applyAlignment="1">
      <alignment horizontal="right" vertical="center"/>
    </xf>
    <xf numFmtId="0" fontId="10" fillId="3" borderId="0" xfId="0" applyFont="1" applyFill="1" applyAlignment="1">
      <alignment vertical="center"/>
    </xf>
    <xf numFmtId="38" fontId="9" fillId="3" borderId="0" xfId="1" applyFont="1" applyFill="1" applyBorder="1" applyAlignment="1">
      <alignment vertical="center"/>
    </xf>
    <xf numFmtId="0" fontId="11" fillId="3" borderId="0" xfId="0" applyFont="1" applyFill="1" applyAlignment="1">
      <alignment vertical="center"/>
    </xf>
    <xf numFmtId="49" fontId="9" fillId="3" borderId="0" xfId="0" applyNumberFormat="1" applyFont="1" applyFill="1" applyAlignment="1">
      <alignment vertical="center"/>
    </xf>
    <xf numFmtId="0" fontId="9" fillId="3" borderId="0" xfId="0" applyFont="1" applyFill="1" applyAlignment="1">
      <alignment vertical="center"/>
    </xf>
    <xf numFmtId="0" fontId="9" fillId="3" borderId="0" xfId="0" applyFont="1" applyFill="1" applyAlignment="1">
      <alignment horizontal="center" vertical="center"/>
    </xf>
    <xf numFmtId="49" fontId="9" fillId="3" borderId="0" xfId="0" applyNumberFormat="1" applyFont="1" applyFill="1" applyAlignment="1">
      <alignment horizontal="center" vertical="center"/>
    </xf>
    <xf numFmtId="0" fontId="9" fillId="3" borderId="0" xfId="0" applyFont="1" applyFill="1" applyAlignment="1">
      <alignment horizontal="right" vertical="center"/>
    </xf>
    <xf numFmtId="176" fontId="9" fillId="3" borderId="0" xfId="1" applyNumberFormat="1" applyFont="1" applyFill="1" applyBorder="1" applyAlignment="1">
      <alignment vertical="center"/>
    </xf>
    <xf numFmtId="38" fontId="8" fillId="3" borderId="0" xfId="1" applyFont="1" applyFill="1" applyBorder="1" applyAlignment="1">
      <alignment vertical="center"/>
    </xf>
    <xf numFmtId="180" fontId="8" fillId="3" borderId="0" xfId="0" applyNumberFormat="1" applyFont="1" applyFill="1" applyAlignment="1">
      <alignment horizontal="center" vertical="center"/>
    </xf>
    <xf numFmtId="180" fontId="8" fillId="3" borderId="0" xfId="0" applyNumberFormat="1" applyFont="1" applyFill="1" applyAlignment="1">
      <alignment vertical="center"/>
    </xf>
    <xf numFmtId="38" fontId="12" fillId="3" borderId="0" xfId="1" applyFont="1" applyFill="1" applyBorder="1" applyAlignment="1">
      <alignment horizontal="left" vertical="center"/>
    </xf>
    <xf numFmtId="38" fontId="9" fillId="3" borderId="0" xfId="0" applyNumberFormat="1" applyFont="1" applyFill="1" applyAlignment="1">
      <alignment vertical="center"/>
    </xf>
    <xf numFmtId="49" fontId="9" fillId="3" borderId="0" xfId="0" applyNumberFormat="1" applyFont="1" applyFill="1" applyAlignment="1">
      <alignment horizontal="right" vertical="center"/>
    </xf>
    <xf numFmtId="176" fontId="9" fillId="3" borderId="0" xfId="1" applyNumberFormat="1" applyFont="1" applyFill="1" applyAlignment="1">
      <alignment vertical="center"/>
    </xf>
    <xf numFmtId="49" fontId="9" fillId="3" borderId="3" xfId="0" applyNumberFormat="1" applyFont="1" applyFill="1" applyBorder="1" applyAlignment="1">
      <alignment horizontal="center" vertical="center" wrapText="1"/>
    </xf>
    <xf numFmtId="38" fontId="8" fillId="3" borderId="4" xfId="1" applyFont="1" applyFill="1" applyBorder="1" applyAlignment="1">
      <alignment vertical="center"/>
    </xf>
    <xf numFmtId="179" fontId="8" fillId="3" borderId="5" xfId="0" applyNumberFormat="1" applyFont="1" applyFill="1" applyBorder="1" applyAlignment="1">
      <alignment horizontal="center" vertical="center"/>
    </xf>
    <xf numFmtId="49" fontId="9" fillId="3" borderId="6" xfId="0" applyNumberFormat="1" applyFont="1" applyFill="1" applyBorder="1" applyAlignment="1">
      <alignment vertical="center"/>
    </xf>
    <xf numFmtId="179" fontId="8" fillId="3" borderId="7" xfId="0" applyNumberFormat="1" applyFont="1" applyFill="1" applyBorder="1" applyAlignment="1">
      <alignment horizontal="center" vertical="center"/>
    </xf>
    <xf numFmtId="49" fontId="9" fillId="3" borderId="8" xfId="0" applyNumberFormat="1" applyFont="1" applyFill="1" applyBorder="1" applyAlignment="1">
      <alignment vertical="center"/>
    </xf>
    <xf numFmtId="179" fontId="8" fillId="3" borderId="9" xfId="0" applyNumberFormat="1" applyFont="1" applyFill="1" applyBorder="1" applyAlignment="1">
      <alignment horizontal="center" vertical="center"/>
    </xf>
    <xf numFmtId="49" fontId="9" fillId="3" borderId="10" xfId="0" applyNumberFormat="1" applyFont="1" applyFill="1" applyBorder="1" applyAlignment="1">
      <alignment vertical="center"/>
    </xf>
    <xf numFmtId="49" fontId="8" fillId="3" borderId="5" xfId="0" applyNumberFormat="1" applyFont="1" applyFill="1" applyBorder="1" applyAlignment="1">
      <alignment horizontal="center" vertical="center"/>
    </xf>
    <xf numFmtId="49" fontId="9" fillId="3" borderId="9" xfId="0" applyNumberFormat="1" applyFont="1" applyFill="1" applyBorder="1" applyAlignment="1">
      <alignment horizontal="center" vertical="center"/>
    </xf>
    <xf numFmtId="49" fontId="8" fillId="3" borderId="6" xfId="0" applyNumberFormat="1" applyFont="1" applyFill="1" applyBorder="1" applyAlignment="1">
      <alignment vertical="center"/>
    </xf>
    <xf numFmtId="49" fontId="8" fillId="3" borderId="2" xfId="0" applyNumberFormat="1" applyFont="1" applyFill="1" applyBorder="1" applyAlignment="1">
      <alignment horizontal="center" vertical="center"/>
    </xf>
    <xf numFmtId="49" fontId="9" fillId="3" borderId="11" xfId="0" applyNumberFormat="1" applyFont="1" applyFill="1" applyBorder="1" applyAlignment="1">
      <alignment horizontal="center" vertical="center" wrapText="1"/>
    </xf>
    <xf numFmtId="38" fontId="8" fillId="3" borderId="2" xfId="1" applyFont="1" applyFill="1" applyBorder="1" applyAlignment="1">
      <alignment vertical="center"/>
    </xf>
    <xf numFmtId="38" fontId="8" fillId="3" borderId="12" xfId="1" applyFont="1" applyFill="1" applyBorder="1" applyAlignment="1">
      <alignment vertical="center"/>
    </xf>
    <xf numFmtId="38" fontId="9" fillId="3" borderId="12" xfId="1" applyFont="1" applyFill="1" applyBorder="1" applyAlignment="1">
      <alignment vertical="center"/>
    </xf>
    <xf numFmtId="180" fontId="8" fillId="3" borderId="0" xfId="0" applyNumberFormat="1" applyFont="1" applyFill="1" applyAlignment="1">
      <alignment horizontal="left" vertical="center"/>
    </xf>
    <xf numFmtId="49" fontId="8" fillId="4" borderId="2" xfId="0" applyNumberFormat="1" applyFont="1" applyFill="1" applyBorder="1" applyAlignment="1">
      <alignment horizontal="center" vertical="center"/>
    </xf>
    <xf numFmtId="49" fontId="9" fillId="4" borderId="11" xfId="0" applyNumberFormat="1" applyFont="1" applyFill="1" applyBorder="1" applyAlignment="1">
      <alignment horizontal="center" vertical="center" wrapText="1"/>
    </xf>
    <xf numFmtId="38" fontId="8" fillId="4" borderId="2" xfId="1" applyFont="1" applyFill="1" applyBorder="1" applyAlignment="1">
      <alignment vertical="center"/>
    </xf>
    <xf numFmtId="38" fontId="8" fillId="4" borderId="12" xfId="1" applyFont="1" applyFill="1" applyBorder="1" applyAlignment="1">
      <alignment vertical="center"/>
    </xf>
    <xf numFmtId="179" fontId="8" fillId="5" borderId="13" xfId="0" applyNumberFormat="1" applyFont="1" applyFill="1" applyBorder="1" applyAlignment="1">
      <alignment horizontal="center" vertical="center"/>
    </xf>
    <xf numFmtId="49" fontId="9" fillId="5" borderId="14" xfId="0" applyNumberFormat="1" applyFont="1" applyFill="1" applyBorder="1" applyAlignment="1">
      <alignment vertical="center"/>
    </xf>
    <xf numFmtId="38" fontId="8" fillId="5" borderId="15" xfId="1" applyFont="1" applyFill="1" applyBorder="1" applyAlignment="1">
      <alignment vertical="center"/>
    </xf>
    <xf numFmtId="38" fontId="8" fillId="5" borderId="16" xfId="1" applyFont="1" applyFill="1" applyBorder="1" applyAlignment="1">
      <alignment vertical="center"/>
    </xf>
    <xf numFmtId="179" fontId="8" fillId="4" borderId="13" xfId="0" applyNumberFormat="1" applyFont="1" applyFill="1" applyBorder="1" applyAlignment="1">
      <alignment horizontal="center" vertical="center"/>
    </xf>
    <xf numFmtId="49" fontId="9" fillId="4" borderId="14" xfId="0" applyNumberFormat="1" applyFont="1" applyFill="1" applyBorder="1" applyAlignment="1">
      <alignment vertical="center"/>
    </xf>
    <xf numFmtId="38" fontId="9" fillId="4" borderId="15" xfId="1" applyFont="1" applyFill="1" applyBorder="1" applyAlignment="1">
      <alignment vertical="center"/>
    </xf>
    <xf numFmtId="38" fontId="9" fillId="4" borderId="16" xfId="1" applyFont="1" applyFill="1" applyBorder="1" applyAlignment="1">
      <alignment vertical="center"/>
    </xf>
    <xf numFmtId="177" fontId="8" fillId="3" borderId="4" xfId="1" applyNumberFormat="1" applyFont="1" applyFill="1" applyBorder="1" applyAlignment="1">
      <alignment vertical="center"/>
    </xf>
    <xf numFmtId="177" fontId="8" fillId="4" borderId="2" xfId="1" applyNumberFormat="1" applyFont="1" applyFill="1" applyBorder="1" applyAlignment="1">
      <alignment vertical="center"/>
    </xf>
    <xf numFmtId="177" fontId="8" fillId="3" borderId="0" xfId="1" applyNumberFormat="1" applyFont="1" applyFill="1" applyBorder="1" applyAlignment="1">
      <alignment vertical="center"/>
    </xf>
    <xf numFmtId="177" fontId="8" fillId="4" borderId="12" xfId="1" applyNumberFormat="1" applyFont="1" applyFill="1" applyBorder="1" applyAlignment="1">
      <alignment vertical="center"/>
    </xf>
    <xf numFmtId="177" fontId="8" fillId="5" borderId="15" xfId="1" applyNumberFormat="1" applyFont="1" applyFill="1" applyBorder="1" applyAlignment="1">
      <alignment vertical="center"/>
    </xf>
    <xf numFmtId="38" fontId="8" fillId="3" borderId="5" xfId="1" applyFont="1" applyFill="1" applyBorder="1" applyAlignment="1">
      <alignment vertical="center"/>
    </xf>
    <xf numFmtId="38" fontId="8" fillId="3" borderId="7" xfId="1" applyFont="1" applyFill="1" applyBorder="1" applyAlignment="1">
      <alignment vertical="center"/>
    </xf>
    <xf numFmtId="40" fontId="8" fillId="3" borderId="2" xfId="1" applyNumberFormat="1" applyFont="1" applyFill="1" applyBorder="1" applyAlignment="1">
      <alignment vertical="center"/>
    </xf>
    <xf numFmtId="40" fontId="8" fillId="3" borderId="12" xfId="1" applyNumberFormat="1" applyFont="1" applyFill="1" applyBorder="1" applyAlignment="1">
      <alignment vertical="center"/>
    </xf>
    <xf numFmtId="40" fontId="8" fillId="3" borderId="11" xfId="1" applyNumberFormat="1" applyFont="1" applyFill="1" applyBorder="1" applyAlignment="1">
      <alignment vertical="center"/>
    </xf>
    <xf numFmtId="179" fontId="8" fillId="4" borderId="9" xfId="0" applyNumberFormat="1" applyFont="1" applyFill="1" applyBorder="1" applyAlignment="1">
      <alignment horizontal="center" vertical="center"/>
    </xf>
    <xf numFmtId="49" fontId="9" fillId="4" borderId="10" xfId="0" applyNumberFormat="1" applyFont="1" applyFill="1" applyBorder="1" applyAlignment="1">
      <alignment vertical="center"/>
    </xf>
    <xf numFmtId="40" fontId="8" fillId="4" borderId="11" xfId="1" applyNumberFormat="1" applyFont="1" applyFill="1" applyBorder="1" applyAlignment="1">
      <alignment vertical="center"/>
    </xf>
    <xf numFmtId="180" fontId="9" fillId="3" borderId="0" xfId="0" applyNumberFormat="1" applyFont="1" applyFill="1" applyAlignment="1">
      <alignment horizontal="left" vertical="center"/>
    </xf>
    <xf numFmtId="49" fontId="8" fillId="3" borderId="5" xfId="0" applyNumberFormat="1" applyFont="1" applyFill="1" applyBorder="1" applyAlignment="1">
      <alignment horizontal="centerContinuous" vertical="center"/>
    </xf>
    <xf numFmtId="177" fontId="8" fillId="3" borderId="5" xfId="1" applyNumberFormat="1" applyFont="1" applyFill="1" applyBorder="1" applyAlignment="1">
      <alignment vertical="center"/>
    </xf>
    <xf numFmtId="177" fontId="8" fillId="3" borderId="7" xfId="1" applyNumberFormat="1" applyFont="1" applyFill="1" applyBorder="1" applyAlignment="1">
      <alignment vertical="center"/>
    </xf>
    <xf numFmtId="177" fontId="8" fillId="3" borderId="9" xfId="1" applyNumberFormat="1" applyFont="1" applyFill="1" applyBorder="1" applyAlignment="1">
      <alignment vertical="center"/>
    </xf>
    <xf numFmtId="177" fontId="8" fillId="4" borderId="9" xfId="1" applyNumberFormat="1" applyFont="1" applyFill="1" applyBorder="1" applyAlignment="1">
      <alignment vertical="center"/>
    </xf>
    <xf numFmtId="0" fontId="17" fillId="3" borderId="0" xfId="3" applyFill="1">
      <alignment vertical="center"/>
    </xf>
    <xf numFmtId="0" fontId="18" fillId="2" borderId="17" xfId="3" applyFont="1" applyFill="1" applyBorder="1" applyAlignment="1">
      <alignment horizontal="center" vertical="center" wrapText="1"/>
    </xf>
    <xf numFmtId="178" fontId="19" fillId="3" borderId="14" xfId="3" applyNumberFormat="1" applyFont="1" applyFill="1" applyBorder="1">
      <alignment vertical="center"/>
    </xf>
    <xf numFmtId="0" fontId="20" fillId="3" borderId="0" xfId="3" applyFont="1" applyFill="1">
      <alignment vertical="center"/>
    </xf>
    <xf numFmtId="0" fontId="18" fillId="2" borderId="16" xfId="3" applyFont="1" applyFill="1" applyBorder="1" applyAlignment="1">
      <alignment horizontal="center" vertical="center" wrapText="1"/>
    </xf>
    <xf numFmtId="179" fontId="8" fillId="3" borderId="5" xfId="1" applyNumberFormat="1" applyFont="1" applyFill="1" applyBorder="1" applyAlignment="1">
      <alignment horizontal="center" vertical="center"/>
    </xf>
    <xf numFmtId="179" fontId="8" fillId="3" borderId="7" xfId="1" applyNumberFormat="1" applyFont="1" applyFill="1" applyBorder="1" applyAlignment="1">
      <alignment horizontal="center" vertical="center"/>
    </xf>
    <xf numFmtId="179" fontId="8" fillId="3" borderId="18" xfId="1" applyNumberFormat="1" applyFont="1" applyFill="1" applyBorder="1" applyAlignment="1">
      <alignment horizontal="center" vertical="center"/>
    </xf>
    <xf numFmtId="179" fontId="8" fillId="3" borderId="19" xfId="1" applyNumberFormat="1" applyFont="1" applyFill="1" applyBorder="1" applyAlignment="1">
      <alignment horizontal="center" vertical="center"/>
    </xf>
    <xf numFmtId="38" fontId="9" fillId="2" borderId="16" xfId="1" applyFont="1" applyFill="1" applyBorder="1" applyAlignment="1">
      <alignment horizontal="center" vertical="center" wrapText="1"/>
    </xf>
    <xf numFmtId="0" fontId="9" fillId="2" borderId="16" xfId="4" applyFont="1" applyFill="1" applyBorder="1" applyAlignment="1">
      <alignment horizontal="center" vertical="center" wrapText="1"/>
    </xf>
    <xf numFmtId="178" fontId="8" fillId="0" borderId="16" xfId="4" applyNumberFormat="1" applyFont="1" applyBorder="1" applyProtection="1">
      <alignment vertical="center"/>
      <protection locked="0"/>
    </xf>
    <xf numFmtId="179" fontId="8" fillId="3" borderId="16" xfId="1" applyNumberFormat="1" applyFont="1" applyFill="1" applyBorder="1" applyAlignment="1">
      <alignment horizontal="center" vertical="center"/>
    </xf>
    <xf numFmtId="179" fontId="8" fillId="3" borderId="4" xfId="0" applyNumberFormat="1" applyFont="1" applyFill="1" applyBorder="1" applyAlignment="1">
      <alignment horizontal="center" vertical="center"/>
    </xf>
    <xf numFmtId="179" fontId="8" fillId="4" borderId="2" xfId="0" applyNumberFormat="1" applyFont="1" applyFill="1" applyBorder="1" applyAlignment="1">
      <alignment horizontal="center" vertical="center"/>
    </xf>
    <xf numFmtId="179" fontId="8" fillId="3" borderId="2" xfId="0" applyNumberFormat="1" applyFont="1" applyFill="1" applyBorder="1" applyAlignment="1">
      <alignment horizontal="center" vertical="center"/>
    </xf>
    <xf numFmtId="179" fontId="8" fillId="3" borderId="6" xfId="0" applyNumberFormat="1" applyFont="1" applyFill="1" applyBorder="1" applyAlignment="1">
      <alignment horizontal="center" vertical="center"/>
    </xf>
    <xf numFmtId="0" fontId="9" fillId="3" borderId="9" xfId="0" applyFont="1" applyFill="1" applyBorder="1" applyAlignment="1">
      <alignment horizontal="center" vertical="center" wrapText="1"/>
    </xf>
    <xf numFmtId="178" fontId="8" fillId="3" borderId="2" xfId="4" applyNumberFormat="1" applyFont="1" applyFill="1" applyBorder="1" applyProtection="1">
      <alignment vertical="center"/>
      <protection locked="0"/>
    </xf>
    <xf numFmtId="178" fontId="8" fillId="3" borderId="12" xfId="4" applyNumberFormat="1" applyFont="1" applyFill="1" applyBorder="1" applyProtection="1">
      <alignment vertical="center"/>
      <protection locked="0"/>
    </xf>
    <xf numFmtId="178" fontId="8" fillId="3" borderId="20" xfId="4" applyNumberFormat="1" applyFont="1" applyFill="1" applyBorder="1" applyProtection="1">
      <alignment vertical="center"/>
      <protection locked="0"/>
    </xf>
    <xf numFmtId="178" fontId="8" fillId="3" borderId="21" xfId="4" applyNumberFormat="1" applyFont="1" applyFill="1" applyBorder="1" applyProtection="1">
      <alignment vertical="center"/>
      <protection locked="0"/>
    </xf>
    <xf numFmtId="178" fontId="8" fillId="3" borderId="22" xfId="4" applyNumberFormat="1" applyFont="1" applyFill="1" applyBorder="1" applyProtection="1">
      <alignment vertical="center"/>
      <protection locked="0"/>
    </xf>
    <xf numFmtId="38" fontId="9" fillId="3" borderId="0" xfId="2" applyFont="1" applyFill="1" applyBorder="1" applyAlignment="1"/>
    <xf numFmtId="38" fontId="9" fillId="3" borderId="0" xfId="2" applyFont="1" applyFill="1" applyBorder="1" applyAlignment="1">
      <alignment vertical="center"/>
    </xf>
    <xf numFmtId="179" fontId="9" fillId="3" borderId="22" xfId="1" applyNumberFormat="1" applyFont="1" applyFill="1" applyBorder="1" applyAlignment="1">
      <alignment horizontal="center" vertical="center"/>
    </xf>
    <xf numFmtId="179" fontId="8" fillId="3" borderId="0" xfId="1" applyNumberFormat="1" applyFont="1" applyFill="1" applyBorder="1" applyAlignment="1">
      <alignment horizontal="center" vertical="center"/>
    </xf>
    <xf numFmtId="179" fontId="9" fillId="3" borderId="0" xfId="1" applyNumberFormat="1" applyFont="1" applyFill="1" applyBorder="1" applyAlignment="1">
      <alignment horizontal="center" vertical="center"/>
    </xf>
    <xf numFmtId="178" fontId="8" fillId="3" borderId="0" xfId="4" applyNumberFormat="1" applyFont="1" applyFill="1" applyProtection="1">
      <alignment vertical="center"/>
      <protection locked="0"/>
    </xf>
    <xf numFmtId="0" fontId="9" fillId="3" borderId="2" xfId="4" applyFont="1" applyFill="1" applyBorder="1" applyAlignment="1">
      <alignment horizontal="left" vertical="center" indent="1"/>
    </xf>
    <xf numFmtId="0" fontId="9" fillId="3" borderId="12" xfId="4" applyFont="1" applyFill="1" applyBorder="1" applyAlignment="1">
      <alignment horizontal="left" vertical="center" indent="1"/>
    </xf>
    <xf numFmtId="0" fontId="9" fillId="3" borderId="20" xfId="4" applyFont="1" applyFill="1" applyBorder="1" applyAlignment="1">
      <alignment horizontal="left" vertical="center" indent="1"/>
    </xf>
    <xf numFmtId="0" fontId="9" fillId="3" borderId="21" xfId="4" applyFont="1" applyFill="1" applyBorder="1" applyAlignment="1">
      <alignment horizontal="left" vertical="center" indent="1"/>
    </xf>
    <xf numFmtId="0" fontId="9" fillId="3" borderId="22" xfId="4" applyFont="1" applyFill="1" applyBorder="1" applyAlignment="1">
      <alignment horizontal="left" vertical="center" indent="1"/>
    </xf>
    <xf numFmtId="179" fontId="9" fillId="0" borderId="16" xfId="1" applyNumberFormat="1" applyFont="1" applyFill="1" applyBorder="1" applyAlignment="1">
      <alignment horizontal="left" vertical="center" indent="1"/>
    </xf>
    <xf numFmtId="38" fontId="21" fillId="3" borderId="0" xfId="1" applyFont="1" applyFill="1" applyBorder="1" applyAlignment="1"/>
  </cellXfs>
  <cellStyles count="5">
    <cellStyle name="桁区切り" xfId="1" builtinId="6"/>
    <cellStyle name="桁区切り 3" xfId="2" xr:uid="{00000000-0005-0000-0000-000001000000}"/>
    <cellStyle name="標準" xfId="0" builtinId="0"/>
    <cellStyle name="標準 2" xfId="3" xr:uid="{00000000-0005-0000-0000-000003000000}"/>
    <cellStyle name="標準_Book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autoPageBreaks="0"/>
  </sheetPr>
  <dimension ref="B1:J648"/>
  <sheetViews>
    <sheetView tabSelected="1" showOutlineSymbols="0" zoomScaleNormal="100" workbookViewId="0">
      <selection activeCell="C5" sqref="C5"/>
    </sheetView>
  </sheetViews>
  <sheetFormatPr defaultColWidth="8.875" defaultRowHeight="12.9" customHeight="1" x14ac:dyDescent="0.15"/>
  <cols>
    <col min="1" max="1" width="1.875" style="3" customWidth="1"/>
    <col min="2" max="2" width="10.875" style="3" customWidth="1"/>
    <col min="3" max="3" width="34.875" style="4" customWidth="1"/>
    <col min="4" max="5" width="20.875" style="3" customWidth="1"/>
    <col min="6" max="6" width="1.875" style="7" customWidth="1"/>
    <col min="7" max="10" width="8.875" style="7" customWidth="1"/>
    <col min="11" max="16384" width="8.875" style="3"/>
  </cols>
  <sheetData>
    <row r="1" spans="2:10" ht="20.100000000000001" customHeight="1" x14ac:dyDescent="0.15">
      <c r="B1" s="104" t="s">
        <v>146</v>
      </c>
      <c r="F1" s="3"/>
      <c r="G1" s="3"/>
      <c r="H1" s="3"/>
      <c r="I1" s="3"/>
      <c r="J1" s="3"/>
    </row>
    <row r="2" spans="2:10" ht="20.100000000000001" customHeight="1" x14ac:dyDescent="0.15">
      <c r="B2" s="92" t="s">
        <v>59</v>
      </c>
      <c r="F2" s="3"/>
      <c r="G2" s="3"/>
      <c r="H2" s="3"/>
      <c r="I2" s="3"/>
      <c r="J2" s="3"/>
    </row>
    <row r="3" spans="2:10" ht="12.9" customHeight="1" x14ac:dyDescent="0.15">
      <c r="B3" s="93"/>
      <c r="F3" s="3"/>
      <c r="G3" s="3"/>
      <c r="H3" s="3"/>
      <c r="I3" s="3"/>
      <c r="J3" s="3"/>
    </row>
    <row r="4" spans="2:10" ht="24.9" customHeight="1" x14ac:dyDescent="0.15">
      <c r="B4" s="72" t="s">
        <v>61</v>
      </c>
      <c r="D4" s="5"/>
      <c r="F4" s="3"/>
      <c r="G4" s="3"/>
      <c r="H4" s="3"/>
      <c r="I4" s="3"/>
      <c r="J4" s="3"/>
    </row>
    <row r="5" spans="2:10" ht="27.9" customHeight="1" x14ac:dyDescent="0.15">
      <c r="B5" s="1" t="s">
        <v>30</v>
      </c>
      <c r="C5" s="78" t="s">
        <v>31</v>
      </c>
      <c r="D5" s="79" t="s">
        <v>57</v>
      </c>
      <c r="F5" s="3"/>
      <c r="G5" s="3"/>
      <c r="H5" s="3"/>
      <c r="I5" s="3"/>
      <c r="J5" s="3"/>
    </row>
    <row r="6" spans="2:10" ht="15" customHeight="1" x14ac:dyDescent="0.15">
      <c r="B6" s="81" t="str">
        <f>IF($C$6="","",INDEX($B$10:$C$48,MATCH($C$6,$C$10:$C$48,0),1))</f>
        <v/>
      </c>
      <c r="C6" s="103"/>
      <c r="D6" s="80"/>
      <c r="F6" s="3"/>
      <c r="G6" s="3"/>
      <c r="H6" s="3"/>
      <c r="I6" s="3"/>
      <c r="J6" s="3"/>
    </row>
    <row r="7" spans="2:10" ht="12.9" customHeight="1" x14ac:dyDescent="0.15">
      <c r="B7" s="95"/>
      <c r="C7" s="96"/>
      <c r="D7" s="97"/>
      <c r="F7" s="3"/>
      <c r="G7" s="3"/>
      <c r="H7" s="3"/>
      <c r="I7" s="3"/>
      <c r="J7" s="3"/>
    </row>
    <row r="8" spans="2:10" ht="24.9" customHeight="1" x14ac:dyDescent="0.15">
      <c r="B8" s="72" t="s">
        <v>58</v>
      </c>
      <c r="F8" s="3"/>
      <c r="G8" s="3"/>
      <c r="H8" s="3"/>
      <c r="I8" s="3"/>
      <c r="J8" s="3"/>
    </row>
    <row r="9" spans="2:10" ht="27.9" customHeight="1" x14ac:dyDescent="0.15">
      <c r="B9" s="1" t="s">
        <v>30</v>
      </c>
      <c r="C9" s="2" t="s">
        <v>31</v>
      </c>
      <c r="D9" s="70" t="s">
        <v>60</v>
      </c>
      <c r="E9" s="73" t="s">
        <v>55</v>
      </c>
      <c r="F9" s="3"/>
      <c r="G9" s="3"/>
      <c r="H9" s="3"/>
      <c r="I9" s="3"/>
      <c r="J9" s="3"/>
    </row>
    <row r="10" spans="2:10" ht="15" customHeight="1" x14ac:dyDescent="0.15">
      <c r="B10" s="74" t="s">
        <v>76</v>
      </c>
      <c r="C10" s="98" t="s">
        <v>49</v>
      </c>
      <c r="D10" s="87" t="str">
        <f>IF($D$6=0,"",計算!G6)</f>
        <v/>
      </c>
      <c r="E10" s="71" t="str">
        <f>IF($D$6=0,"",$D$49/$D$6)</f>
        <v/>
      </c>
      <c r="F10" s="3"/>
      <c r="G10" s="3"/>
      <c r="H10" s="3"/>
      <c r="I10" s="3"/>
      <c r="J10" s="3"/>
    </row>
    <row r="11" spans="2:10" ht="15" customHeight="1" x14ac:dyDescent="0.15">
      <c r="B11" s="75" t="s">
        <v>77</v>
      </c>
      <c r="C11" s="99" t="s">
        <v>50</v>
      </c>
      <c r="D11" s="88" t="str">
        <f>IF($D$6=0,"",計算!G7)</f>
        <v/>
      </c>
      <c r="E11" s="69"/>
      <c r="F11" s="3"/>
      <c r="G11" s="3"/>
      <c r="H11" s="3"/>
      <c r="I11" s="3"/>
      <c r="J11" s="3"/>
    </row>
    <row r="12" spans="2:10" ht="15" customHeight="1" x14ac:dyDescent="0.15">
      <c r="B12" s="75" t="s">
        <v>78</v>
      </c>
      <c r="C12" s="99" t="s">
        <v>51</v>
      </c>
      <c r="D12" s="88" t="str">
        <f>IF($D$6=0,"",計算!G8)</f>
        <v/>
      </c>
      <c r="E12" s="69"/>
      <c r="F12" s="3"/>
      <c r="G12" s="3"/>
      <c r="H12" s="3"/>
      <c r="I12" s="3"/>
      <c r="J12" s="3"/>
    </row>
    <row r="13" spans="2:10" ht="15" customHeight="1" x14ac:dyDescent="0.15">
      <c r="B13" s="75" t="s">
        <v>79</v>
      </c>
      <c r="C13" s="99" t="s">
        <v>0</v>
      </c>
      <c r="D13" s="88" t="str">
        <f>IF($D$6=0,"",計算!G9)</f>
        <v/>
      </c>
      <c r="E13" s="69"/>
      <c r="F13" s="3"/>
      <c r="G13" s="3"/>
      <c r="H13" s="3"/>
      <c r="I13" s="3"/>
      <c r="J13" s="3"/>
    </row>
    <row r="14" spans="2:10" ht="15" customHeight="1" x14ac:dyDescent="0.15">
      <c r="B14" s="75" t="s">
        <v>80</v>
      </c>
      <c r="C14" s="99" t="s">
        <v>33</v>
      </c>
      <c r="D14" s="88" t="str">
        <f>IF($D$6=0,"",計算!G10)</f>
        <v/>
      </c>
      <c r="E14" s="69"/>
      <c r="F14" s="3"/>
      <c r="G14" s="3"/>
      <c r="H14" s="3"/>
      <c r="I14" s="3"/>
      <c r="J14" s="3"/>
    </row>
    <row r="15" spans="2:10" ht="15" customHeight="1" x14ac:dyDescent="0.15">
      <c r="B15" s="76" t="s">
        <v>81</v>
      </c>
      <c r="C15" s="100" t="s">
        <v>1</v>
      </c>
      <c r="D15" s="89" t="str">
        <f>IF($D$6=0,"",計算!G11)</f>
        <v/>
      </c>
      <c r="E15" s="69"/>
      <c r="F15" s="3"/>
      <c r="G15" s="3"/>
      <c r="H15" s="3"/>
      <c r="I15" s="3"/>
      <c r="J15" s="3"/>
    </row>
    <row r="16" spans="2:10" ht="15" customHeight="1" x14ac:dyDescent="0.15">
      <c r="B16" s="75" t="s">
        <v>82</v>
      </c>
      <c r="C16" s="99" t="s">
        <v>2</v>
      </c>
      <c r="D16" s="88" t="str">
        <f>IF($D$6=0,"",計算!G12)</f>
        <v/>
      </c>
      <c r="E16" s="69"/>
      <c r="F16" s="3"/>
      <c r="G16" s="3"/>
      <c r="H16" s="3"/>
      <c r="I16" s="3"/>
      <c r="J16" s="3"/>
    </row>
    <row r="17" spans="2:10" ht="15" customHeight="1" x14ac:dyDescent="0.15">
      <c r="B17" s="75" t="s">
        <v>83</v>
      </c>
      <c r="C17" s="99" t="s">
        <v>3</v>
      </c>
      <c r="D17" s="88" t="str">
        <f>IF($D$6=0,"",計算!G13)</f>
        <v/>
      </c>
      <c r="E17" s="69"/>
      <c r="F17" s="3"/>
      <c r="G17" s="3"/>
      <c r="H17" s="3"/>
      <c r="I17" s="3"/>
      <c r="J17" s="3"/>
    </row>
    <row r="18" spans="2:10" ht="15" customHeight="1" x14ac:dyDescent="0.15">
      <c r="B18" s="75" t="s">
        <v>84</v>
      </c>
      <c r="C18" s="99" t="s">
        <v>4</v>
      </c>
      <c r="D18" s="88" t="str">
        <f>IF($D$6=0,"",計算!G14)</f>
        <v/>
      </c>
      <c r="E18" s="69"/>
      <c r="F18" s="3"/>
      <c r="G18" s="3"/>
      <c r="H18" s="3"/>
      <c r="I18" s="3"/>
      <c r="J18" s="3"/>
    </row>
    <row r="19" spans="2:10" ht="15" customHeight="1" x14ac:dyDescent="0.15">
      <c r="B19" s="77" t="s">
        <v>85</v>
      </c>
      <c r="C19" s="101" t="s">
        <v>130</v>
      </c>
      <c r="D19" s="90" t="str">
        <f>IF($D$6=0,"",計算!G15)</f>
        <v/>
      </c>
      <c r="E19" s="69"/>
      <c r="F19" s="3"/>
      <c r="G19" s="3"/>
      <c r="H19" s="3"/>
      <c r="I19" s="3"/>
      <c r="J19" s="3"/>
    </row>
    <row r="20" spans="2:10" ht="15" customHeight="1" x14ac:dyDescent="0.15">
      <c r="B20" s="75" t="s">
        <v>86</v>
      </c>
      <c r="C20" s="99" t="s">
        <v>5</v>
      </c>
      <c r="D20" s="88" t="str">
        <f>IF($D$6=0,"",計算!G16)</f>
        <v/>
      </c>
      <c r="E20" s="69"/>
      <c r="F20" s="3"/>
      <c r="G20" s="3"/>
      <c r="H20" s="3"/>
      <c r="I20" s="3"/>
      <c r="J20" s="3"/>
    </row>
    <row r="21" spans="2:10" ht="15" customHeight="1" x14ac:dyDescent="0.15">
      <c r="B21" s="75" t="s">
        <v>87</v>
      </c>
      <c r="C21" s="99" t="s">
        <v>6</v>
      </c>
      <c r="D21" s="88" t="str">
        <f>IF($D$6=0,"",計算!G17)</f>
        <v/>
      </c>
      <c r="E21" s="69"/>
      <c r="F21" s="3"/>
      <c r="G21" s="3"/>
      <c r="H21" s="3"/>
      <c r="I21" s="3"/>
      <c r="J21" s="3"/>
    </row>
    <row r="22" spans="2:10" ht="15" customHeight="1" x14ac:dyDescent="0.15">
      <c r="B22" s="75" t="s">
        <v>88</v>
      </c>
      <c r="C22" s="99" t="s">
        <v>7</v>
      </c>
      <c r="D22" s="88" t="str">
        <f>IF($D$6=0,"",計算!G18)</f>
        <v/>
      </c>
      <c r="E22" s="69"/>
      <c r="F22" s="3"/>
      <c r="G22" s="3"/>
      <c r="H22" s="3"/>
      <c r="I22" s="3"/>
      <c r="J22" s="3"/>
    </row>
    <row r="23" spans="2:10" ht="15" customHeight="1" x14ac:dyDescent="0.15">
      <c r="B23" s="75" t="s">
        <v>89</v>
      </c>
      <c r="C23" s="99" t="s">
        <v>8</v>
      </c>
      <c r="D23" s="88" t="str">
        <f>IF($D$6=0,"",計算!G19)</f>
        <v/>
      </c>
      <c r="E23" s="69"/>
      <c r="F23" s="3"/>
      <c r="G23" s="3"/>
      <c r="H23" s="3"/>
      <c r="I23" s="3"/>
      <c r="J23" s="3"/>
    </row>
    <row r="24" spans="2:10" ht="15" customHeight="1" x14ac:dyDescent="0.15">
      <c r="B24" s="75" t="s">
        <v>90</v>
      </c>
      <c r="C24" s="99" t="s">
        <v>34</v>
      </c>
      <c r="D24" s="88" t="str">
        <f>IF($D$6=0,"",計算!G20)</f>
        <v/>
      </c>
      <c r="E24" s="69"/>
      <c r="F24" s="3"/>
      <c r="G24" s="3"/>
      <c r="H24" s="3"/>
      <c r="I24" s="3"/>
      <c r="J24" s="3"/>
    </row>
    <row r="25" spans="2:10" ht="15" customHeight="1" x14ac:dyDescent="0.15">
      <c r="B25" s="76" t="s">
        <v>91</v>
      </c>
      <c r="C25" s="100" t="s">
        <v>35</v>
      </c>
      <c r="D25" s="89" t="str">
        <f>IF($D$6=0,"",計算!G21)</f>
        <v/>
      </c>
      <c r="E25" s="69"/>
      <c r="F25" s="3"/>
      <c r="G25" s="3"/>
      <c r="H25" s="3"/>
      <c r="I25" s="3"/>
      <c r="J25" s="3"/>
    </row>
    <row r="26" spans="2:10" ht="15" customHeight="1" x14ac:dyDescent="0.15">
      <c r="B26" s="75" t="s">
        <v>92</v>
      </c>
      <c r="C26" s="99" t="s">
        <v>36</v>
      </c>
      <c r="D26" s="88" t="str">
        <f>IF($D$6=0,"",計算!G22)</f>
        <v/>
      </c>
      <c r="E26" s="69"/>
      <c r="F26" s="3"/>
      <c r="G26" s="3"/>
      <c r="H26" s="3"/>
      <c r="I26" s="3"/>
      <c r="J26" s="3"/>
    </row>
    <row r="27" spans="2:10" ht="15" customHeight="1" x14ac:dyDescent="0.15">
      <c r="B27" s="75" t="s">
        <v>93</v>
      </c>
      <c r="C27" s="99" t="s">
        <v>37</v>
      </c>
      <c r="D27" s="88" t="str">
        <f>IF($D$6=0,"",計算!G23)</f>
        <v/>
      </c>
      <c r="E27" s="69"/>
      <c r="F27" s="3"/>
      <c r="G27" s="3"/>
      <c r="H27" s="3"/>
      <c r="I27" s="3"/>
      <c r="J27" s="3"/>
    </row>
    <row r="28" spans="2:10" ht="15" customHeight="1" x14ac:dyDescent="0.15">
      <c r="B28" s="75" t="s">
        <v>94</v>
      </c>
      <c r="C28" s="99" t="s">
        <v>38</v>
      </c>
      <c r="D28" s="88" t="str">
        <f>IF($D$6=0,"",計算!G24)</f>
        <v/>
      </c>
      <c r="E28" s="69"/>
      <c r="F28" s="3"/>
      <c r="G28" s="3"/>
      <c r="H28" s="3"/>
      <c r="I28" s="3"/>
      <c r="J28" s="3"/>
    </row>
    <row r="29" spans="2:10" ht="15" customHeight="1" x14ac:dyDescent="0.15">
      <c r="B29" s="77" t="s">
        <v>95</v>
      </c>
      <c r="C29" s="101" t="s">
        <v>131</v>
      </c>
      <c r="D29" s="90" t="str">
        <f>IF($D$6=0,"",計算!G25)</f>
        <v/>
      </c>
      <c r="E29" s="69"/>
      <c r="F29" s="3"/>
      <c r="G29" s="3"/>
      <c r="H29" s="3"/>
      <c r="I29" s="3"/>
      <c r="J29" s="3"/>
    </row>
    <row r="30" spans="2:10" ht="15" customHeight="1" x14ac:dyDescent="0.15">
      <c r="B30" s="75" t="s">
        <v>96</v>
      </c>
      <c r="C30" s="99" t="s">
        <v>39</v>
      </c>
      <c r="D30" s="88" t="str">
        <f>IF($D$6=0,"",計算!G26)</f>
        <v/>
      </c>
      <c r="E30" s="69"/>
      <c r="F30" s="3"/>
      <c r="G30" s="3"/>
      <c r="H30" s="3"/>
      <c r="I30" s="3"/>
      <c r="J30" s="3"/>
    </row>
    <row r="31" spans="2:10" ht="15" customHeight="1" x14ac:dyDescent="0.15">
      <c r="B31" s="75" t="s">
        <v>97</v>
      </c>
      <c r="C31" s="99" t="s">
        <v>9</v>
      </c>
      <c r="D31" s="88" t="str">
        <f>IF($D$6=0,"",計算!G27)</f>
        <v/>
      </c>
      <c r="E31" s="69"/>
      <c r="F31" s="3"/>
      <c r="G31" s="3"/>
      <c r="H31" s="3"/>
      <c r="I31" s="3"/>
      <c r="J31" s="3"/>
    </row>
    <row r="32" spans="2:10" ht="15" customHeight="1" x14ac:dyDescent="0.15">
      <c r="B32" s="75" t="s">
        <v>98</v>
      </c>
      <c r="C32" s="99" t="s">
        <v>10</v>
      </c>
      <c r="D32" s="88" t="str">
        <f>IF($D$6=0,"",計算!G28)</f>
        <v/>
      </c>
      <c r="E32" s="69"/>
      <c r="F32" s="3"/>
      <c r="G32" s="3"/>
      <c r="H32" s="3"/>
      <c r="I32" s="3"/>
      <c r="J32" s="3"/>
    </row>
    <row r="33" spans="2:10" ht="15" customHeight="1" x14ac:dyDescent="0.15">
      <c r="B33" s="75" t="s">
        <v>99</v>
      </c>
      <c r="C33" s="99" t="s">
        <v>148</v>
      </c>
      <c r="D33" s="88" t="str">
        <f>IF($D$6=0,"",計算!G29)</f>
        <v/>
      </c>
      <c r="E33" s="69"/>
      <c r="F33" s="3"/>
      <c r="G33" s="3"/>
      <c r="H33" s="3"/>
      <c r="I33" s="3"/>
      <c r="J33" s="3"/>
    </row>
    <row r="34" spans="2:10" ht="15" customHeight="1" x14ac:dyDescent="0.15">
      <c r="B34" s="75" t="s">
        <v>100</v>
      </c>
      <c r="C34" s="99" t="s">
        <v>40</v>
      </c>
      <c r="D34" s="88" t="str">
        <f>IF($D$6=0,"",計算!G30)</f>
        <v/>
      </c>
      <c r="E34" s="69"/>
      <c r="F34" s="3"/>
      <c r="G34" s="3"/>
      <c r="H34" s="3"/>
      <c r="I34" s="3"/>
      <c r="J34" s="3"/>
    </row>
    <row r="35" spans="2:10" ht="15" customHeight="1" x14ac:dyDescent="0.15">
      <c r="B35" s="76" t="s">
        <v>101</v>
      </c>
      <c r="C35" s="100" t="s">
        <v>41</v>
      </c>
      <c r="D35" s="89" t="str">
        <f>IF($D$6=0,"",計算!G31)</f>
        <v/>
      </c>
      <c r="E35" s="69"/>
      <c r="F35" s="3"/>
      <c r="G35" s="3"/>
      <c r="H35" s="3"/>
      <c r="I35" s="3"/>
      <c r="J35" s="3"/>
    </row>
    <row r="36" spans="2:10" ht="15" customHeight="1" x14ac:dyDescent="0.15">
      <c r="B36" s="75" t="s">
        <v>102</v>
      </c>
      <c r="C36" s="99" t="s">
        <v>11</v>
      </c>
      <c r="D36" s="88" t="str">
        <f>IF($D$6=0,"",計算!G32)</f>
        <v/>
      </c>
      <c r="E36" s="69"/>
      <c r="F36" s="3"/>
      <c r="G36" s="3"/>
      <c r="H36" s="3"/>
      <c r="I36" s="3"/>
      <c r="J36" s="3"/>
    </row>
    <row r="37" spans="2:10" ht="15" customHeight="1" x14ac:dyDescent="0.15">
      <c r="B37" s="75" t="s">
        <v>103</v>
      </c>
      <c r="C37" s="99" t="s">
        <v>12</v>
      </c>
      <c r="D37" s="88" t="str">
        <f>IF($D$6=0,"",計算!G33)</f>
        <v/>
      </c>
      <c r="E37" s="69"/>
      <c r="F37" s="3"/>
      <c r="G37" s="3"/>
      <c r="H37" s="3"/>
      <c r="I37" s="3"/>
      <c r="J37" s="3"/>
    </row>
    <row r="38" spans="2:10" ht="15" customHeight="1" x14ac:dyDescent="0.15">
      <c r="B38" s="75" t="s">
        <v>104</v>
      </c>
      <c r="C38" s="99" t="s">
        <v>13</v>
      </c>
      <c r="D38" s="88" t="str">
        <f>IF($D$6=0,"",計算!G34)</f>
        <v/>
      </c>
      <c r="E38" s="69"/>
      <c r="F38" s="3"/>
      <c r="G38" s="3"/>
      <c r="H38" s="3"/>
      <c r="I38" s="3"/>
      <c r="J38" s="3"/>
    </row>
    <row r="39" spans="2:10" ht="15" customHeight="1" x14ac:dyDescent="0.15">
      <c r="B39" s="77" t="s">
        <v>105</v>
      </c>
      <c r="C39" s="101" t="s">
        <v>42</v>
      </c>
      <c r="D39" s="90" t="str">
        <f>IF($D$6=0,"",計算!G35)</f>
        <v/>
      </c>
      <c r="E39" s="69"/>
      <c r="F39" s="3"/>
      <c r="G39" s="3"/>
      <c r="H39" s="3"/>
      <c r="I39" s="3"/>
      <c r="J39" s="3"/>
    </row>
    <row r="40" spans="2:10" ht="15" customHeight="1" x14ac:dyDescent="0.15">
      <c r="B40" s="76" t="s">
        <v>106</v>
      </c>
      <c r="C40" s="100" t="s">
        <v>43</v>
      </c>
      <c r="D40" s="89" t="str">
        <f>IF($D$6=0,"",計算!G36)</f>
        <v/>
      </c>
      <c r="E40" s="69"/>
      <c r="F40" s="3"/>
      <c r="G40" s="3"/>
      <c r="H40" s="3"/>
      <c r="I40" s="3"/>
      <c r="J40" s="3"/>
    </row>
    <row r="41" spans="2:10" ht="15" customHeight="1" x14ac:dyDescent="0.15">
      <c r="B41" s="75" t="s">
        <v>107</v>
      </c>
      <c r="C41" s="99" t="s">
        <v>14</v>
      </c>
      <c r="D41" s="88" t="str">
        <f>IF($D$6=0,"",計算!G37)</f>
        <v/>
      </c>
      <c r="E41" s="69"/>
      <c r="F41" s="3"/>
      <c r="G41" s="3"/>
      <c r="H41" s="3"/>
      <c r="I41" s="3"/>
      <c r="J41" s="3"/>
    </row>
    <row r="42" spans="2:10" ht="15" customHeight="1" x14ac:dyDescent="0.15">
      <c r="B42" s="75" t="s">
        <v>108</v>
      </c>
      <c r="C42" s="99" t="s">
        <v>15</v>
      </c>
      <c r="D42" s="88" t="str">
        <f>IF($D$6=0,"",計算!G38)</f>
        <v/>
      </c>
      <c r="E42" s="69"/>
      <c r="F42" s="3"/>
      <c r="G42" s="3"/>
      <c r="H42" s="3"/>
      <c r="I42" s="3"/>
      <c r="J42" s="3"/>
    </row>
    <row r="43" spans="2:10" ht="15" customHeight="1" x14ac:dyDescent="0.15">
      <c r="B43" s="75" t="s">
        <v>109</v>
      </c>
      <c r="C43" s="99" t="s">
        <v>44</v>
      </c>
      <c r="D43" s="88" t="str">
        <f>IF($D$6=0,"",計算!G39)</f>
        <v/>
      </c>
      <c r="E43" s="69"/>
      <c r="F43" s="3"/>
      <c r="G43" s="3"/>
      <c r="H43" s="3"/>
      <c r="I43" s="3"/>
      <c r="J43" s="3"/>
    </row>
    <row r="44" spans="2:10" ht="15" customHeight="1" x14ac:dyDescent="0.15">
      <c r="B44" s="77" t="s">
        <v>110</v>
      </c>
      <c r="C44" s="101" t="s">
        <v>132</v>
      </c>
      <c r="D44" s="90" t="str">
        <f>IF($D$6=0,"",計算!G40)</f>
        <v/>
      </c>
      <c r="E44" s="69"/>
      <c r="F44" s="3"/>
      <c r="G44" s="3"/>
      <c r="H44" s="3"/>
      <c r="I44" s="3"/>
      <c r="J44" s="3"/>
    </row>
    <row r="45" spans="2:10" ht="15" customHeight="1" x14ac:dyDescent="0.15">
      <c r="B45" s="75" t="s">
        <v>111</v>
      </c>
      <c r="C45" s="99" t="s">
        <v>16</v>
      </c>
      <c r="D45" s="88" t="str">
        <f>IF($D$6=0,"",計算!G41)</f>
        <v/>
      </c>
      <c r="E45" s="69"/>
      <c r="F45" s="3"/>
      <c r="G45" s="3"/>
      <c r="H45" s="3"/>
      <c r="I45" s="3"/>
      <c r="J45" s="3"/>
    </row>
    <row r="46" spans="2:10" ht="15" customHeight="1" x14ac:dyDescent="0.15">
      <c r="B46" s="75" t="s">
        <v>112</v>
      </c>
      <c r="C46" s="99" t="s">
        <v>17</v>
      </c>
      <c r="D46" s="88" t="str">
        <f>IF($D$6=0,"",計算!G42)</f>
        <v/>
      </c>
      <c r="E46" s="69"/>
      <c r="F46" s="3"/>
      <c r="G46" s="3"/>
      <c r="H46" s="3"/>
      <c r="I46" s="3"/>
      <c r="J46" s="3"/>
    </row>
    <row r="47" spans="2:10" ht="15" customHeight="1" x14ac:dyDescent="0.15">
      <c r="B47" s="75" t="s">
        <v>113</v>
      </c>
      <c r="C47" s="99" t="s">
        <v>18</v>
      </c>
      <c r="D47" s="88" t="str">
        <f>IF($D$6=0,"",計算!G43)</f>
        <v/>
      </c>
      <c r="E47" s="69"/>
      <c r="F47" s="3"/>
      <c r="G47" s="3"/>
      <c r="H47" s="3"/>
      <c r="I47" s="3"/>
      <c r="J47" s="3"/>
    </row>
    <row r="48" spans="2:10" ht="15" customHeight="1" thickBot="1" x14ac:dyDescent="0.2">
      <c r="B48" s="75" t="s">
        <v>114</v>
      </c>
      <c r="C48" s="99" t="s">
        <v>19</v>
      </c>
      <c r="D48" s="88" t="str">
        <f>IF($D$6=0,"",計算!G44)</f>
        <v/>
      </c>
      <c r="E48" s="69"/>
      <c r="F48" s="3"/>
      <c r="G48" s="3"/>
      <c r="H48" s="3"/>
      <c r="I48" s="3"/>
      <c r="J48" s="3"/>
    </row>
    <row r="49" spans="2:10" ht="20.100000000000001" customHeight="1" thickTop="1" x14ac:dyDescent="0.15">
      <c r="B49" s="94"/>
      <c r="C49" s="102" t="s">
        <v>32</v>
      </c>
      <c r="D49" s="91" t="str">
        <f>IF($D$6=0,"",計算!G45)</f>
        <v/>
      </c>
      <c r="E49" s="69"/>
      <c r="F49" s="3"/>
      <c r="G49" s="3"/>
      <c r="H49" s="3"/>
      <c r="I49" s="3"/>
      <c r="J49" s="3"/>
    </row>
    <row r="50" spans="2:10" ht="12.9" customHeight="1" x14ac:dyDescent="0.15">
      <c r="F50" s="3"/>
      <c r="G50" s="3"/>
      <c r="H50" s="3"/>
      <c r="I50" s="3"/>
      <c r="J50" s="3"/>
    </row>
    <row r="51" spans="2:10" ht="12.9" customHeight="1" x14ac:dyDescent="0.15">
      <c r="F51" s="3"/>
      <c r="G51" s="3"/>
      <c r="H51" s="3"/>
      <c r="I51" s="3"/>
      <c r="J51" s="3"/>
    </row>
    <row r="52" spans="2:10" ht="12.9" customHeight="1" x14ac:dyDescent="0.15">
      <c r="F52" s="3"/>
      <c r="G52" s="3"/>
      <c r="H52" s="3"/>
      <c r="I52" s="3"/>
      <c r="J52" s="3"/>
    </row>
    <row r="53" spans="2:10" ht="12.9" customHeight="1" x14ac:dyDescent="0.15">
      <c r="F53" s="3"/>
      <c r="G53" s="3"/>
      <c r="H53" s="3"/>
      <c r="I53" s="3"/>
      <c r="J53" s="3"/>
    </row>
    <row r="54" spans="2:10" ht="12.9" customHeight="1" x14ac:dyDescent="0.15">
      <c r="F54" s="3"/>
      <c r="G54" s="3"/>
      <c r="H54" s="3"/>
      <c r="I54" s="3"/>
      <c r="J54" s="3"/>
    </row>
    <row r="55" spans="2:10" ht="12.9" customHeight="1" x14ac:dyDescent="0.15">
      <c r="F55" s="3"/>
      <c r="G55" s="3"/>
      <c r="H55" s="3"/>
      <c r="I55" s="3"/>
      <c r="J55" s="3"/>
    </row>
    <row r="56" spans="2:10" ht="12.9" customHeight="1" x14ac:dyDescent="0.15">
      <c r="F56" s="3"/>
      <c r="G56" s="3"/>
      <c r="H56" s="3"/>
      <c r="I56" s="3"/>
      <c r="J56" s="3"/>
    </row>
    <row r="57" spans="2:10" ht="12.9" customHeight="1" x14ac:dyDescent="0.15">
      <c r="F57" s="3"/>
      <c r="G57" s="3"/>
      <c r="H57" s="3"/>
      <c r="I57" s="3"/>
      <c r="J57" s="3"/>
    </row>
    <row r="58" spans="2:10" ht="12.9" customHeight="1" x14ac:dyDescent="0.15">
      <c r="F58" s="3"/>
      <c r="G58" s="3"/>
      <c r="H58" s="3"/>
      <c r="I58" s="3"/>
      <c r="J58" s="3"/>
    </row>
    <row r="59" spans="2:10" ht="12.9" customHeight="1" x14ac:dyDescent="0.15">
      <c r="F59" s="3"/>
      <c r="G59" s="3"/>
      <c r="H59" s="3"/>
      <c r="I59" s="3"/>
      <c r="J59" s="3"/>
    </row>
    <row r="60" spans="2:10" ht="12.9" customHeight="1" x14ac:dyDescent="0.15">
      <c r="F60" s="3"/>
      <c r="G60" s="3"/>
      <c r="H60" s="3"/>
      <c r="I60" s="3"/>
      <c r="J60" s="3"/>
    </row>
    <row r="61" spans="2:10" ht="12.9" customHeight="1" x14ac:dyDescent="0.15">
      <c r="F61" s="3"/>
      <c r="G61" s="3"/>
      <c r="H61" s="3"/>
      <c r="I61" s="3"/>
      <c r="J61" s="3"/>
    </row>
    <row r="62" spans="2:10" ht="12.9" customHeight="1" x14ac:dyDescent="0.15">
      <c r="F62" s="3"/>
      <c r="G62" s="3"/>
      <c r="H62" s="3"/>
      <c r="I62" s="3"/>
      <c r="J62" s="3"/>
    </row>
    <row r="63" spans="2:10" ht="12.9" customHeight="1" x14ac:dyDescent="0.15">
      <c r="F63" s="3"/>
      <c r="G63" s="3"/>
      <c r="H63" s="3"/>
      <c r="I63" s="3"/>
      <c r="J63" s="3"/>
    </row>
    <row r="64" spans="2:10" ht="12.9" customHeight="1" x14ac:dyDescent="0.15">
      <c r="F64" s="3"/>
      <c r="G64" s="3"/>
      <c r="H64" s="3"/>
      <c r="I64" s="3"/>
      <c r="J64" s="3"/>
    </row>
    <row r="65" spans="6:10" ht="12.9" customHeight="1" x14ac:dyDescent="0.15">
      <c r="F65" s="3"/>
      <c r="G65" s="3"/>
      <c r="H65" s="3"/>
      <c r="I65" s="3"/>
      <c r="J65" s="3"/>
    </row>
    <row r="66" spans="6:10" ht="12.9" customHeight="1" x14ac:dyDescent="0.15">
      <c r="F66" s="3"/>
      <c r="G66" s="3"/>
      <c r="H66" s="3"/>
      <c r="I66" s="3"/>
      <c r="J66" s="3"/>
    </row>
    <row r="67" spans="6:10" ht="12.9" customHeight="1" x14ac:dyDescent="0.15">
      <c r="F67" s="3"/>
      <c r="G67" s="3"/>
      <c r="H67" s="3"/>
      <c r="I67" s="3"/>
      <c r="J67" s="3"/>
    </row>
    <row r="68" spans="6:10" ht="12.9" customHeight="1" x14ac:dyDescent="0.15">
      <c r="F68" s="3"/>
      <c r="G68" s="3"/>
      <c r="H68" s="3"/>
      <c r="I68" s="3"/>
      <c r="J68" s="3"/>
    </row>
    <row r="69" spans="6:10" ht="12.9" customHeight="1" x14ac:dyDescent="0.15">
      <c r="F69" s="3"/>
      <c r="G69" s="3"/>
      <c r="H69" s="3"/>
      <c r="I69" s="3"/>
      <c r="J69" s="3"/>
    </row>
    <row r="70" spans="6:10" ht="12.9" customHeight="1" x14ac:dyDescent="0.15">
      <c r="F70" s="3"/>
      <c r="G70" s="3"/>
      <c r="H70" s="3"/>
      <c r="I70" s="3"/>
      <c r="J70" s="3"/>
    </row>
    <row r="71" spans="6:10" ht="12.9" customHeight="1" x14ac:dyDescent="0.15">
      <c r="F71" s="3"/>
      <c r="G71" s="3"/>
      <c r="H71" s="3"/>
      <c r="I71" s="3"/>
      <c r="J71" s="3"/>
    </row>
    <row r="72" spans="6:10" ht="12.9" customHeight="1" x14ac:dyDescent="0.15">
      <c r="F72" s="3"/>
      <c r="G72" s="3"/>
      <c r="H72" s="3"/>
      <c r="I72" s="3"/>
      <c r="J72" s="3"/>
    </row>
    <row r="73" spans="6:10" ht="12.9" customHeight="1" x14ac:dyDescent="0.15">
      <c r="F73" s="3"/>
      <c r="G73" s="3"/>
      <c r="H73" s="3"/>
      <c r="I73" s="3"/>
      <c r="J73" s="3"/>
    </row>
    <row r="74" spans="6:10" ht="12.9" customHeight="1" x14ac:dyDescent="0.15">
      <c r="F74" s="3"/>
      <c r="G74" s="3"/>
      <c r="H74" s="3"/>
      <c r="I74" s="3"/>
      <c r="J74" s="3"/>
    </row>
    <row r="75" spans="6:10" ht="12.9" customHeight="1" x14ac:dyDescent="0.15">
      <c r="F75" s="3"/>
      <c r="G75" s="3"/>
      <c r="H75" s="3"/>
      <c r="I75" s="3"/>
      <c r="J75" s="3"/>
    </row>
    <row r="76" spans="6:10" ht="12.9" customHeight="1" x14ac:dyDescent="0.15">
      <c r="F76" s="3"/>
      <c r="G76" s="3"/>
      <c r="H76" s="3"/>
      <c r="I76" s="3"/>
      <c r="J76" s="3"/>
    </row>
    <row r="77" spans="6:10" ht="12.9" customHeight="1" x14ac:dyDescent="0.15">
      <c r="F77" s="3"/>
      <c r="G77" s="3"/>
      <c r="H77" s="3"/>
      <c r="I77" s="3"/>
      <c r="J77" s="3"/>
    </row>
    <row r="78" spans="6:10" ht="12.9" customHeight="1" x14ac:dyDescent="0.15">
      <c r="F78" s="3"/>
      <c r="G78" s="3"/>
      <c r="H78" s="3"/>
      <c r="I78" s="3"/>
      <c r="J78" s="3"/>
    </row>
    <row r="79" spans="6:10" ht="12.9" customHeight="1" x14ac:dyDescent="0.15">
      <c r="F79" s="3"/>
      <c r="G79" s="3"/>
      <c r="H79" s="3"/>
      <c r="I79" s="3"/>
      <c r="J79" s="3"/>
    </row>
    <row r="80" spans="6:10" ht="12.9" customHeight="1" x14ac:dyDescent="0.15">
      <c r="F80" s="3"/>
      <c r="G80" s="3"/>
      <c r="H80" s="3"/>
      <c r="I80" s="3"/>
      <c r="J80" s="3"/>
    </row>
    <row r="81" spans="6:10" ht="12.9" customHeight="1" x14ac:dyDescent="0.15">
      <c r="F81" s="3"/>
      <c r="G81" s="3"/>
      <c r="H81" s="3"/>
      <c r="I81" s="3"/>
      <c r="J81" s="3"/>
    </row>
    <row r="82" spans="6:10" ht="12.9" customHeight="1" x14ac:dyDescent="0.15">
      <c r="F82" s="3"/>
      <c r="G82" s="3"/>
      <c r="H82" s="3"/>
      <c r="I82" s="3"/>
      <c r="J82" s="3"/>
    </row>
    <row r="83" spans="6:10" ht="12.9" customHeight="1" x14ac:dyDescent="0.15">
      <c r="F83" s="3"/>
      <c r="G83" s="3"/>
      <c r="H83" s="3"/>
      <c r="I83" s="3"/>
      <c r="J83" s="3"/>
    </row>
    <row r="84" spans="6:10" ht="12.9" customHeight="1" x14ac:dyDescent="0.15">
      <c r="F84" s="3"/>
      <c r="G84" s="3"/>
      <c r="H84" s="3"/>
      <c r="I84" s="3"/>
      <c r="J84" s="3"/>
    </row>
    <row r="85" spans="6:10" ht="12.9" customHeight="1" x14ac:dyDescent="0.15">
      <c r="F85" s="3"/>
      <c r="G85" s="3"/>
      <c r="H85" s="3"/>
      <c r="I85" s="3"/>
      <c r="J85" s="3"/>
    </row>
    <row r="86" spans="6:10" ht="12.9" customHeight="1" x14ac:dyDescent="0.15">
      <c r="F86" s="3"/>
      <c r="G86" s="3"/>
      <c r="H86" s="3"/>
      <c r="I86" s="3"/>
      <c r="J86" s="3"/>
    </row>
    <row r="87" spans="6:10" ht="12.9" customHeight="1" x14ac:dyDescent="0.15">
      <c r="F87" s="3"/>
      <c r="G87" s="3"/>
      <c r="H87" s="3"/>
      <c r="I87" s="3"/>
      <c r="J87" s="3"/>
    </row>
    <row r="88" spans="6:10" ht="12.9" customHeight="1" x14ac:dyDescent="0.15">
      <c r="F88" s="3"/>
      <c r="G88" s="3"/>
      <c r="H88" s="3"/>
      <c r="I88" s="3"/>
      <c r="J88" s="3"/>
    </row>
    <row r="89" spans="6:10" ht="12.9" customHeight="1" x14ac:dyDescent="0.15">
      <c r="F89" s="3"/>
      <c r="G89" s="3"/>
      <c r="H89" s="3"/>
      <c r="I89" s="3"/>
      <c r="J89" s="3"/>
    </row>
    <row r="90" spans="6:10" ht="12.9" customHeight="1" x14ac:dyDescent="0.15">
      <c r="F90" s="3"/>
      <c r="G90" s="3"/>
      <c r="H90" s="3"/>
      <c r="I90" s="3"/>
      <c r="J90" s="3"/>
    </row>
    <row r="91" spans="6:10" ht="12.9" customHeight="1" x14ac:dyDescent="0.15">
      <c r="F91" s="3"/>
      <c r="G91" s="3"/>
      <c r="H91" s="3"/>
      <c r="I91" s="3"/>
      <c r="J91" s="3"/>
    </row>
    <row r="92" spans="6:10" ht="12.9" customHeight="1" x14ac:dyDescent="0.15">
      <c r="F92" s="3"/>
      <c r="G92" s="3"/>
      <c r="H92" s="3"/>
      <c r="I92" s="3"/>
      <c r="J92" s="3"/>
    </row>
    <row r="93" spans="6:10" ht="12.9" customHeight="1" x14ac:dyDescent="0.15">
      <c r="F93" s="3"/>
      <c r="G93" s="3"/>
      <c r="H93" s="3"/>
      <c r="I93" s="3"/>
      <c r="J93" s="3"/>
    </row>
    <row r="94" spans="6:10" ht="12.9" customHeight="1" x14ac:dyDescent="0.15">
      <c r="F94" s="3"/>
      <c r="G94" s="3"/>
      <c r="H94" s="3"/>
      <c r="I94" s="3"/>
      <c r="J94" s="3"/>
    </row>
    <row r="95" spans="6:10" ht="12.9" customHeight="1" x14ac:dyDescent="0.15">
      <c r="F95" s="3"/>
      <c r="G95" s="3"/>
      <c r="H95" s="3"/>
      <c r="I95" s="3"/>
      <c r="J95" s="3"/>
    </row>
    <row r="96" spans="6:10" ht="12.9" customHeight="1" x14ac:dyDescent="0.15">
      <c r="F96" s="3"/>
      <c r="G96" s="3"/>
      <c r="H96" s="3"/>
      <c r="I96" s="3"/>
      <c r="J96" s="3"/>
    </row>
    <row r="97" spans="6:10" ht="12.9" customHeight="1" x14ac:dyDescent="0.15">
      <c r="F97" s="3"/>
      <c r="G97" s="3"/>
      <c r="H97" s="3"/>
      <c r="I97" s="3"/>
      <c r="J97" s="3"/>
    </row>
    <row r="98" spans="6:10" ht="12.9" customHeight="1" x14ac:dyDescent="0.15">
      <c r="F98" s="3"/>
      <c r="G98" s="3"/>
      <c r="H98" s="3"/>
      <c r="I98" s="3"/>
      <c r="J98" s="3"/>
    </row>
    <row r="99" spans="6:10" ht="12.9" customHeight="1" x14ac:dyDescent="0.15">
      <c r="F99" s="3"/>
      <c r="G99" s="3"/>
      <c r="H99" s="3"/>
      <c r="I99" s="3"/>
      <c r="J99" s="3"/>
    </row>
    <row r="100" spans="6:10" ht="12.9" customHeight="1" x14ac:dyDescent="0.15">
      <c r="F100" s="3"/>
      <c r="G100" s="3"/>
      <c r="H100" s="3"/>
      <c r="I100" s="3"/>
      <c r="J100" s="3"/>
    </row>
    <row r="101" spans="6:10" ht="12.9" customHeight="1" x14ac:dyDescent="0.15">
      <c r="F101" s="3"/>
      <c r="G101" s="3"/>
      <c r="H101" s="3"/>
      <c r="I101" s="3"/>
      <c r="J101" s="3"/>
    </row>
    <row r="102" spans="6:10" ht="12.9" customHeight="1" x14ac:dyDescent="0.15">
      <c r="F102" s="3"/>
      <c r="G102" s="3"/>
      <c r="H102" s="3"/>
      <c r="I102" s="3"/>
      <c r="J102" s="3"/>
    </row>
    <row r="103" spans="6:10" ht="12.9" customHeight="1" x14ac:dyDescent="0.15">
      <c r="F103" s="3"/>
      <c r="G103" s="3"/>
      <c r="H103" s="3"/>
      <c r="I103" s="3"/>
      <c r="J103" s="3"/>
    </row>
    <row r="104" spans="6:10" ht="12.9" customHeight="1" x14ac:dyDescent="0.15">
      <c r="F104" s="3"/>
      <c r="G104" s="3"/>
      <c r="H104" s="3"/>
      <c r="I104" s="3"/>
      <c r="J104" s="3"/>
    </row>
    <row r="105" spans="6:10" ht="12.9" customHeight="1" x14ac:dyDescent="0.15">
      <c r="F105" s="3"/>
      <c r="G105" s="3"/>
      <c r="H105" s="3"/>
      <c r="I105" s="3"/>
      <c r="J105" s="3"/>
    </row>
    <row r="106" spans="6:10" ht="12.9" customHeight="1" x14ac:dyDescent="0.15">
      <c r="F106" s="3"/>
      <c r="G106" s="3"/>
      <c r="H106" s="3"/>
      <c r="I106" s="3"/>
      <c r="J106" s="3"/>
    </row>
    <row r="107" spans="6:10" ht="12.9" customHeight="1" x14ac:dyDescent="0.15">
      <c r="F107" s="3"/>
      <c r="G107" s="3"/>
      <c r="H107" s="3"/>
      <c r="I107" s="3"/>
      <c r="J107" s="3"/>
    </row>
    <row r="108" spans="6:10" ht="12.9" customHeight="1" x14ac:dyDescent="0.15">
      <c r="F108" s="3"/>
      <c r="G108" s="3"/>
      <c r="H108" s="3"/>
      <c r="I108" s="3"/>
      <c r="J108" s="3"/>
    </row>
    <row r="109" spans="6:10" ht="12.9" customHeight="1" x14ac:dyDescent="0.15">
      <c r="F109" s="3"/>
      <c r="G109" s="3"/>
      <c r="H109" s="3"/>
      <c r="I109" s="3"/>
      <c r="J109" s="3"/>
    </row>
    <row r="110" spans="6:10" ht="12.9" customHeight="1" x14ac:dyDescent="0.15">
      <c r="F110" s="3"/>
      <c r="G110" s="3"/>
      <c r="H110" s="3"/>
      <c r="I110" s="3"/>
      <c r="J110" s="3"/>
    </row>
    <row r="111" spans="6:10" ht="12.9" customHeight="1" x14ac:dyDescent="0.15">
      <c r="F111" s="3"/>
      <c r="G111" s="3"/>
      <c r="H111" s="3"/>
      <c r="I111" s="3"/>
      <c r="J111" s="3"/>
    </row>
    <row r="112" spans="6:10" ht="12.9" customHeight="1" x14ac:dyDescent="0.15">
      <c r="F112" s="3"/>
      <c r="G112" s="3"/>
      <c r="H112" s="3"/>
      <c r="I112" s="3"/>
      <c r="J112" s="3"/>
    </row>
    <row r="113" spans="6:10" ht="12.9" customHeight="1" x14ac:dyDescent="0.15">
      <c r="F113" s="3"/>
      <c r="G113" s="3"/>
      <c r="H113" s="3"/>
      <c r="I113" s="3"/>
      <c r="J113" s="3"/>
    </row>
    <row r="114" spans="6:10" ht="12.9" customHeight="1" x14ac:dyDescent="0.15">
      <c r="F114" s="3"/>
      <c r="G114" s="3"/>
      <c r="H114" s="3"/>
      <c r="I114" s="3"/>
      <c r="J114" s="3"/>
    </row>
    <row r="115" spans="6:10" ht="12.9" customHeight="1" x14ac:dyDescent="0.15">
      <c r="F115" s="3"/>
      <c r="G115" s="3"/>
      <c r="H115" s="3"/>
      <c r="I115" s="3"/>
      <c r="J115" s="3"/>
    </row>
    <row r="116" spans="6:10" ht="12.9" customHeight="1" x14ac:dyDescent="0.15">
      <c r="F116" s="3"/>
      <c r="G116" s="3"/>
      <c r="H116" s="3"/>
      <c r="I116" s="3"/>
      <c r="J116" s="3"/>
    </row>
    <row r="117" spans="6:10" ht="12.9" customHeight="1" x14ac:dyDescent="0.15">
      <c r="F117" s="3"/>
      <c r="G117" s="3"/>
      <c r="H117" s="3"/>
      <c r="I117" s="3"/>
      <c r="J117" s="3"/>
    </row>
    <row r="118" spans="6:10" ht="12.9" customHeight="1" x14ac:dyDescent="0.15">
      <c r="F118" s="3"/>
      <c r="G118" s="3"/>
      <c r="H118" s="3"/>
      <c r="I118" s="3"/>
      <c r="J118" s="3"/>
    </row>
    <row r="119" spans="6:10" ht="12.9" customHeight="1" x14ac:dyDescent="0.15">
      <c r="F119" s="3"/>
      <c r="G119" s="3"/>
      <c r="H119" s="3"/>
      <c r="I119" s="3"/>
      <c r="J119" s="3"/>
    </row>
    <row r="120" spans="6:10" ht="12.9" customHeight="1" x14ac:dyDescent="0.15">
      <c r="F120" s="3"/>
      <c r="G120" s="3"/>
      <c r="H120" s="3"/>
      <c r="I120" s="3"/>
      <c r="J120" s="3"/>
    </row>
    <row r="121" spans="6:10" ht="12.9" customHeight="1" x14ac:dyDescent="0.15">
      <c r="F121" s="3"/>
      <c r="G121" s="3"/>
      <c r="H121" s="3"/>
      <c r="I121" s="3"/>
      <c r="J121" s="3"/>
    </row>
    <row r="122" spans="6:10" ht="12.9" customHeight="1" x14ac:dyDescent="0.15">
      <c r="F122" s="3"/>
      <c r="G122" s="3"/>
      <c r="H122" s="3"/>
      <c r="I122" s="3"/>
      <c r="J122" s="3"/>
    </row>
    <row r="123" spans="6:10" ht="12.9" customHeight="1" x14ac:dyDescent="0.15">
      <c r="F123" s="3"/>
      <c r="G123" s="3"/>
      <c r="H123" s="3"/>
      <c r="I123" s="3"/>
      <c r="J123" s="3"/>
    </row>
    <row r="124" spans="6:10" ht="12.9" customHeight="1" x14ac:dyDescent="0.15">
      <c r="F124" s="3"/>
      <c r="G124" s="3"/>
      <c r="H124" s="3"/>
      <c r="I124" s="3"/>
      <c r="J124" s="3"/>
    </row>
    <row r="125" spans="6:10" ht="12.9" customHeight="1" x14ac:dyDescent="0.15">
      <c r="F125" s="3"/>
      <c r="G125" s="3"/>
      <c r="H125" s="3"/>
      <c r="I125" s="3"/>
      <c r="J125" s="3"/>
    </row>
    <row r="126" spans="6:10" ht="12.9" customHeight="1" x14ac:dyDescent="0.15">
      <c r="F126" s="3"/>
      <c r="G126" s="3"/>
      <c r="H126" s="3"/>
      <c r="I126" s="3"/>
      <c r="J126" s="3"/>
    </row>
    <row r="127" spans="6:10" ht="12.9" customHeight="1" x14ac:dyDescent="0.15">
      <c r="F127" s="3"/>
      <c r="G127" s="3"/>
      <c r="H127" s="3"/>
      <c r="I127" s="3"/>
      <c r="J127" s="3"/>
    </row>
    <row r="128" spans="6:10" ht="12.9" customHeight="1" x14ac:dyDescent="0.15">
      <c r="F128" s="3"/>
      <c r="G128" s="3"/>
      <c r="H128" s="3"/>
      <c r="I128" s="3"/>
      <c r="J128" s="3"/>
    </row>
    <row r="129" spans="6:10" ht="12.9" customHeight="1" x14ac:dyDescent="0.15">
      <c r="F129" s="3"/>
      <c r="G129" s="3"/>
      <c r="H129" s="3"/>
      <c r="I129" s="3"/>
      <c r="J129" s="3"/>
    </row>
    <row r="130" spans="6:10" ht="12.9" customHeight="1" x14ac:dyDescent="0.15">
      <c r="F130" s="3"/>
      <c r="G130" s="3"/>
      <c r="H130" s="3"/>
      <c r="I130" s="3"/>
      <c r="J130" s="3"/>
    </row>
    <row r="131" spans="6:10" ht="12.9" customHeight="1" x14ac:dyDescent="0.15">
      <c r="F131" s="3"/>
      <c r="G131" s="3"/>
      <c r="H131" s="3"/>
      <c r="I131" s="3"/>
      <c r="J131" s="3"/>
    </row>
    <row r="132" spans="6:10" ht="12.9" customHeight="1" x14ac:dyDescent="0.15">
      <c r="F132" s="3"/>
      <c r="G132" s="3"/>
      <c r="H132" s="3"/>
      <c r="I132" s="3"/>
      <c r="J132" s="3"/>
    </row>
    <row r="133" spans="6:10" ht="12.9" customHeight="1" x14ac:dyDescent="0.15">
      <c r="F133" s="3"/>
      <c r="G133" s="3"/>
      <c r="H133" s="3"/>
      <c r="I133" s="3"/>
      <c r="J133" s="3"/>
    </row>
    <row r="134" spans="6:10" ht="12.9" customHeight="1" x14ac:dyDescent="0.15">
      <c r="F134" s="3"/>
      <c r="G134" s="3"/>
      <c r="H134" s="3"/>
      <c r="I134" s="3"/>
      <c r="J134" s="3"/>
    </row>
    <row r="135" spans="6:10" ht="12.9" customHeight="1" x14ac:dyDescent="0.15">
      <c r="F135" s="3"/>
      <c r="G135" s="3"/>
      <c r="H135" s="3"/>
      <c r="I135" s="3"/>
      <c r="J135" s="3"/>
    </row>
    <row r="136" spans="6:10" ht="12.9" customHeight="1" x14ac:dyDescent="0.15">
      <c r="F136" s="3"/>
      <c r="G136" s="3"/>
      <c r="H136" s="3"/>
      <c r="I136" s="3"/>
      <c r="J136" s="3"/>
    </row>
    <row r="137" spans="6:10" ht="12.9" customHeight="1" x14ac:dyDescent="0.15">
      <c r="F137" s="3"/>
      <c r="G137" s="3"/>
      <c r="H137" s="3"/>
      <c r="I137" s="3"/>
      <c r="J137" s="3"/>
    </row>
    <row r="138" spans="6:10" ht="12.9" customHeight="1" x14ac:dyDescent="0.15">
      <c r="F138" s="3"/>
      <c r="G138" s="3"/>
      <c r="H138" s="3"/>
      <c r="I138" s="3"/>
      <c r="J138" s="3"/>
    </row>
    <row r="139" spans="6:10" ht="12.9" customHeight="1" x14ac:dyDescent="0.15">
      <c r="F139" s="3"/>
      <c r="G139" s="3"/>
      <c r="H139" s="3"/>
      <c r="I139" s="3"/>
      <c r="J139" s="3"/>
    </row>
    <row r="140" spans="6:10" ht="12.9" customHeight="1" x14ac:dyDescent="0.15">
      <c r="F140" s="3"/>
      <c r="G140" s="3"/>
      <c r="H140" s="3"/>
      <c r="I140" s="3"/>
      <c r="J140" s="3"/>
    </row>
    <row r="141" spans="6:10" ht="12.9" customHeight="1" x14ac:dyDescent="0.15">
      <c r="F141" s="3"/>
      <c r="G141" s="3"/>
      <c r="H141" s="3"/>
      <c r="I141" s="3"/>
      <c r="J141" s="3"/>
    </row>
    <row r="142" spans="6:10" ht="12.9" customHeight="1" x14ac:dyDescent="0.15">
      <c r="F142" s="3"/>
      <c r="G142" s="3"/>
      <c r="H142" s="3"/>
      <c r="I142" s="3"/>
      <c r="J142" s="3"/>
    </row>
    <row r="143" spans="6:10" ht="12.9" customHeight="1" x14ac:dyDescent="0.15">
      <c r="F143" s="3"/>
      <c r="G143" s="3"/>
      <c r="H143" s="3"/>
      <c r="I143" s="3"/>
      <c r="J143" s="3"/>
    </row>
    <row r="144" spans="6:10" ht="12.9" customHeight="1" x14ac:dyDescent="0.15">
      <c r="F144" s="3"/>
      <c r="G144" s="3"/>
      <c r="H144" s="3"/>
      <c r="I144" s="3"/>
      <c r="J144" s="3"/>
    </row>
    <row r="145" spans="6:10" ht="12.9" customHeight="1" x14ac:dyDescent="0.15">
      <c r="F145" s="3"/>
      <c r="G145" s="3"/>
      <c r="H145" s="3"/>
      <c r="I145" s="3"/>
      <c r="J145" s="3"/>
    </row>
    <row r="146" spans="6:10" ht="12.9" customHeight="1" x14ac:dyDescent="0.15">
      <c r="F146" s="3"/>
      <c r="G146" s="3"/>
      <c r="H146" s="3"/>
      <c r="I146" s="3"/>
      <c r="J146" s="3"/>
    </row>
    <row r="147" spans="6:10" ht="12.9" customHeight="1" x14ac:dyDescent="0.15">
      <c r="F147" s="3"/>
      <c r="G147" s="3"/>
      <c r="H147" s="3"/>
      <c r="I147" s="3"/>
      <c r="J147" s="3"/>
    </row>
    <row r="148" spans="6:10" ht="12.9" customHeight="1" x14ac:dyDescent="0.15">
      <c r="F148" s="3"/>
      <c r="G148" s="3"/>
      <c r="H148" s="3"/>
      <c r="I148" s="3"/>
      <c r="J148" s="3"/>
    </row>
    <row r="149" spans="6:10" ht="12.9" customHeight="1" x14ac:dyDescent="0.15">
      <c r="F149" s="3"/>
      <c r="G149" s="3"/>
      <c r="H149" s="3"/>
      <c r="I149" s="3"/>
      <c r="J149" s="3"/>
    </row>
    <row r="150" spans="6:10" ht="12.9" customHeight="1" x14ac:dyDescent="0.15">
      <c r="F150" s="3"/>
      <c r="G150" s="3"/>
      <c r="H150" s="3"/>
      <c r="I150" s="3"/>
      <c r="J150" s="3"/>
    </row>
    <row r="151" spans="6:10" ht="12.9" customHeight="1" x14ac:dyDescent="0.15">
      <c r="F151" s="3"/>
      <c r="G151" s="3"/>
      <c r="H151" s="3"/>
      <c r="I151" s="3"/>
      <c r="J151" s="3"/>
    </row>
    <row r="152" spans="6:10" ht="12.9" customHeight="1" x14ac:dyDescent="0.15">
      <c r="F152" s="3"/>
      <c r="G152" s="3"/>
      <c r="H152" s="3"/>
      <c r="I152" s="3"/>
      <c r="J152" s="3"/>
    </row>
    <row r="153" spans="6:10" ht="12.9" customHeight="1" x14ac:dyDescent="0.15">
      <c r="F153" s="3"/>
      <c r="G153" s="3"/>
      <c r="H153" s="3"/>
      <c r="I153" s="3"/>
      <c r="J153" s="3"/>
    </row>
    <row r="154" spans="6:10" ht="12.9" customHeight="1" x14ac:dyDescent="0.15">
      <c r="F154" s="3"/>
      <c r="G154" s="3"/>
      <c r="H154" s="3"/>
      <c r="I154" s="3"/>
      <c r="J154" s="3"/>
    </row>
    <row r="155" spans="6:10" ht="12.9" customHeight="1" x14ac:dyDescent="0.15">
      <c r="F155" s="3"/>
      <c r="G155" s="3"/>
      <c r="H155" s="3"/>
      <c r="I155" s="3"/>
      <c r="J155" s="3"/>
    </row>
    <row r="156" spans="6:10" ht="12.9" customHeight="1" x14ac:dyDescent="0.15">
      <c r="F156" s="3"/>
      <c r="G156" s="3"/>
      <c r="H156" s="3"/>
      <c r="I156" s="3"/>
      <c r="J156" s="3"/>
    </row>
    <row r="157" spans="6:10" ht="12.9" customHeight="1" x14ac:dyDescent="0.15">
      <c r="F157" s="3"/>
      <c r="G157" s="3"/>
      <c r="H157" s="3"/>
      <c r="I157" s="3"/>
      <c r="J157" s="3"/>
    </row>
    <row r="158" spans="6:10" ht="12.9" customHeight="1" x14ac:dyDescent="0.15">
      <c r="F158" s="3"/>
      <c r="G158" s="3"/>
      <c r="H158" s="3"/>
      <c r="I158" s="3"/>
      <c r="J158" s="3"/>
    </row>
    <row r="159" spans="6:10" ht="12.9" customHeight="1" x14ac:dyDescent="0.15">
      <c r="F159" s="3"/>
      <c r="G159" s="3"/>
      <c r="H159" s="3"/>
      <c r="I159" s="3"/>
      <c r="J159" s="3"/>
    </row>
    <row r="160" spans="6:10" ht="12.9" customHeight="1" x14ac:dyDescent="0.15">
      <c r="F160" s="3"/>
      <c r="G160" s="3"/>
      <c r="H160" s="3"/>
      <c r="I160" s="3"/>
      <c r="J160" s="3"/>
    </row>
    <row r="161" spans="6:10" ht="12.9" customHeight="1" x14ac:dyDescent="0.15">
      <c r="F161" s="3"/>
      <c r="G161" s="3"/>
      <c r="H161" s="3"/>
      <c r="I161" s="3"/>
      <c r="J161" s="3"/>
    </row>
    <row r="162" spans="6:10" ht="12.9" customHeight="1" x14ac:dyDescent="0.15">
      <c r="F162" s="3"/>
      <c r="G162" s="3"/>
      <c r="H162" s="3"/>
      <c r="I162" s="3"/>
      <c r="J162" s="3"/>
    </row>
    <row r="163" spans="6:10" ht="12.9" customHeight="1" x14ac:dyDescent="0.15">
      <c r="F163" s="3"/>
      <c r="G163" s="3"/>
      <c r="H163" s="3"/>
      <c r="I163" s="3"/>
      <c r="J163" s="3"/>
    </row>
    <row r="164" spans="6:10" ht="12.9" customHeight="1" x14ac:dyDescent="0.15">
      <c r="F164" s="3"/>
      <c r="G164" s="3"/>
      <c r="H164" s="3"/>
      <c r="I164" s="3"/>
      <c r="J164" s="3"/>
    </row>
    <row r="165" spans="6:10" ht="12.9" customHeight="1" x14ac:dyDescent="0.15">
      <c r="F165" s="3"/>
      <c r="G165" s="3"/>
      <c r="H165" s="3"/>
      <c r="I165" s="3"/>
      <c r="J165" s="3"/>
    </row>
    <row r="166" spans="6:10" ht="12.9" customHeight="1" x14ac:dyDescent="0.15">
      <c r="F166" s="3"/>
      <c r="G166" s="3"/>
      <c r="H166" s="3"/>
      <c r="I166" s="3"/>
      <c r="J166" s="3"/>
    </row>
    <row r="167" spans="6:10" ht="12.9" customHeight="1" x14ac:dyDescent="0.15">
      <c r="F167" s="3"/>
      <c r="G167" s="3"/>
      <c r="H167" s="3"/>
      <c r="I167" s="3"/>
      <c r="J167" s="3"/>
    </row>
    <row r="168" spans="6:10" ht="12.9" customHeight="1" x14ac:dyDescent="0.15">
      <c r="F168" s="3"/>
      <c r="G168" s="3"/>
      <c r="H168" s="3"/>
      <c r="I168" s="3"/>
      <c r="J168" s="3"/>
    </row>
    <row r="169" spans="6:10" ht="12.9" customHeight="1" x14ac:dyDescent="0.15">
      <c r="F169" s="3"/>
      <c r="G169" s="3"/>
      <c r="H169" s="3"/>
      <c r="I169" s="3"/>
      <c r="J169" s="3"/>
    </row>
    <row r="170" spans="6:10" ht="12.9" customHeight="1" x14ac:dyDescent="0.15">
      <c r="F170" s="3"/>
      <c r="G170" s="3"/>
      <c r="H170" s="3"/>
      <c r="I170" s="3"/>
      <c r="J170" s="3"/>
    </row>
    <row r="171" spans="6:10" ht="12.9" customHeight="1" x14ac:dyDescent="0.15">
      <c r="F171" s="3"/>
      <c r="G171" s="3"/>
      <c r="H171" s="3"/>
      <c r="I171" s="3"/>
      <c r="J171" s="3"/>
    </row>
    <row r="172" spans="6:10" ht="12.9" customHeight="1" x14ac:dyDescent="0.15">
      <c r="F172" s="3"/>
      <c r="G172" s="3"/>
      <c r="H172" s="3"/>
      <c r="I172" s="3"/>
      <c r="J172" s="3"/>
    </row>
    <row r="173" spans="6:10" ht="12.9" customHeight="1" x14ac:dyDescent="0.15">
      <c r="F173" s="3"/>
      <c r="G173" s="3"/>
      <c r="H173" s="3"/>
      <c r="I173" s="3"/>
      <c r="J173" s="3"/>
    </row>
    <row r="174" spans="6:10" ht="12.9" customHeight="1" x14ac:dyDescent="0.15">
      <c r="F174" s="3"/>
      <c r="G174" s="3"/>
      <c r="H174" s="3"/>
      <c r="I174" s="3"/>
      <c r="J174" s="3"/>
    </row>
    <row r="175" spans="6:10" ht="12.9" customHeight="1" x14ac:dyDescent="0.15">
      <c r="F175" s="3"/>
      <c r="G175" s="3"/>
      <c r="H175" s="3"/>
      <c r="I175" s="3"/>
      <c r="J175" s="3"/>
    </row>
    <row r="176" spans="6:10" ht="12.9" customHeight="1" x14ac:dyDescent="0.15">
      <c r="F176" s="3"/>
      <c r="G176" s="3"/>
      <c r="H176" s="3"/>
      <c r="I176" s="3"/>
      <c r="J176" s="3"/>
    </row>
    <row r="177" spans="6:10" ht="12.9" customHeight="1" x14ac:dyDescent="0.15">
      <c r="F177" s="3"/>
      <c r="G177" s="3"/>
      <c r="H177" s="3"/>
      <c r="I177" s="3"/>
      <c r="J177" s="3"/>
    </row>
    <row r="178" spans="6:10" ht="12.9" customHeight="1" x14ac:dyDescent="0.15">
      <c r="F178" s="3"/>
      <c r="G178" s="3"/>
      <c r="H178" s="3"/>
      <c r="I178" s="3"/>
      <c r="J178" s="3"/>
    </row>
    <row r="179" spans="6:10" ht="12.9" customHeight="1" x14ac:dyDescent="0.15">
      <c r="F179" s="3"/>
      <c r="G179" s="3"/>
      <c r="H179" s="3"/>
      <c r="I179" s="3"/>
      <c r="J179" s="3"/>
    </row>
    <row r="180" spans="6:10" ht="12.9" customHeight="1" x14ac:dyDescent="0.15">
      <c r="F180" s="3"/>
      <c r="G180" s="3"/>
      <c r="H180" s="3"/>
      <c r="I180" s="3"/>
      <c r="J180" s="3"/>
    </row>
    <row r="181" spans="6:10" ht="12.9" customHeight="1" x14ac:dyDescent="0.15">
      <c r="F181" s="3"/>
      <c r="G181" s="3"/>
      <c r="H181" s="3"/>
      <c r="I181" s="3"/>
      <c r="J181" s="3"/>
    </row>
    <row r="182" spans="6:10" ht="12.9" customHeight="1" x14ac:dyDescent="0.15">
      <c r="F182" s="3"/>
      <c r="G182" s="3"/>
      <c r="H182" s="3"/>
      <c r="I182" s="3"/>
      <c r="J182" s="3"/>
    </row>
    <row r="183" spans="6:10" ht="12.9" customHeight="1" x14ac:dyDescent="0.15">
      <c r="F183" s="3"/>
      <c r="G183" s="3"/>
      <c r="H183" s="3"/>
      <c r="I183" s="3"/>
      <c r="J183" s="3"/>
    </row>
    <row r="184" spans="6:10" ht="12.9" customHeight="1" x14ac:dyDescent="0.15">
      <c r="F184" s="3"/>
      <c r="G184" s="3"/>
      <c r="H184" s="3"/>
      <c r="I184" s="3"/>
      <c r="J184" s="3"/>
    </row>
    <row r="185" spans="6:10" ht="12.9" customHeight="1" x14ac:dyDescent="0.15">
      <c r="F185" s="3"/>
      <c r="G185" s="3"/>
      <c r="H185" s="3"/>
      <c r="I185" s="3"/>
      <c r="J185" s="3"/>
    </row>
    <row r="186" spans="6:10" ht="12.9" customHeight="1" x14ac:dyDescent="0.15">
      <c r="F186" s="3"/>
      <c r="G186" s="3"/>
      <c r="H186" s="3"/>
      <c r="I186" s="3"/>
      <c r="J186" s="3"/>
    </row>
    <row r="187" spans="6:10" ht="12.9" customHeight="1" x14ac:dyDescent="0.15">
      <c r="F187" s="3"/>
      <c r="G187" s="3"/>
      <c r="H187" s="3"/>
      <c r="I187" s="3"/>
      <c r="J187" s="3"/>
    </row>
    <row r="188" spans="6:10" ht="12.9" customHeight="1" x14ac:dyDescent="0.15">
      <c r="F188" s="3"/>
      <c r="G188" s="3"/>
      <c r="H188" s="3"/>
      <c r="I188" s="3"/>
      <c r="J188" s="3"/>
    </row>
    <row r="189" spans="6:10" ht="12.9" customHeight="1" x14ac:dyDescent="0.15">
      <c r="F189" s="3"/>
      <c r="G189" s="3"/>
      <c r="H189" s="3"/>
      <c r="I189" s="3"/>
      <c r="J189" s="3"/>
    </row>
    <row r="190" spans="6:10" ht="12.9" customHeight="1" x14ac:dyDescent="0.15">
      <c r="F190" s="3"/>
      <c r="G190" s="3"/>
      <c r="H190" s="3"/>
      <c r="I190" s="3"/>
      <c r="J190" s="3"/>
    </row>
    <row r="191" spans="6:10" ht="12.9" customHeight="1" x14ac:dyDescent="0.15">
      <c r="F191" s="3"/>
      <c r="G191" s="3"/>
      <c r="H191" s="3"/>
      <c r="I191" s="3"/>
      <c r="J191" s="3"/>
    </row>
    <row r="192" spans="6:10" ht="12.9" customHeight="1" x14ac:dyDescent="0.15">
      <c r="F192" s="3"/>
      <c r="G192" s="3"/>
      <c r="H192" s="3"/>
      <c r="I192" s="3"/>
      <c r="J192" s="3"/>
    </row>
    <row r="193" spans="6:10" ht="12.9" customHeight="1" x14ac:dyDescent="0.15">
      <c r="F193" s="3"/>
      <c r="G193" s="3"/>
      <c r="H193" s="3"/>
      <c r="I193" s="3"/>
      <c r="J193" s="3"/>
    </row>
    <row r="194" spans="6:10" ht="12.9" customHeight="1" x14ac:dyDescent="0.15">
      <c r="F194" s="3"/>
      <c r="G194" s="3"/>
      <c r="H194" s="3"/>
      <c r="I194" s="3"/>
      <c r="J194" s="3"/>
    </row>
    <row r="195" spans="6:10" ht="12.9" customHeight="1" x14ac:dyDescent="0.15">
      <c r="F195" s="3"/>
      <c r="G195" s="3"/>
      <c r="H195" s="3"/>
      <c r="I195" s="3"/>
      <c r="J195" s="3"/>
    </row>
    <row r="196" spans="6:10" ht="12.9" customHeight="1" x14ac:dyDescent="0.15">
      <c r="F196" s="3"/>
      <c r="G196" s="3"/>
      <c r="H196" s="3"/>
      <c r="I196" s="3"/>
      <c r="J196" s="3"/>
    </row>
    <row r="197" spans="6:10" ht="12.9" customHeight="1" x14ac:dyDescent="0.15">
      <c r="F197" s="3"/>
      <c r="G197" s="3"/>
      <c r="H197" s="3"/>
      <c r="I197" s="3"/>
      <c r="J197" s="3"/>
    </row>
    <row r="198" spans="6:10" ht="12.9" customHeight="1" x14ac:dyDescent="0.15">
      <c r="F198" s="3"/>
      <c r="G198" s="3"/>
      <c r="H198" s="3"/>
      <c r="I198" s="3"/>
      <c r="J198" s="3"/>
    </row>
    <row r="199" spans="6:10" ht="12.9" customHeight="1" x14ac:dyDescent="0.15">
      <c r="F199" s="3"/>
      <c r="G199" s="3"/>
      <c r="H199" s="3"/>
      <c r="I199" s="3"/>
      <c r="J199" s="3"/>
    </row>
    <row r="200" spans="6:10" ht="12.9" customHeight="1" x14ac:dyDescent="0.15">
      <c r="F200" s="3"/>
      <c r="G200" s="3"/>
      <c r="H200" s="3"/>
      <c r="I200" s="3"/>
      <c r="J200" s="3"/>
    </row>
    <row r="201" spans="6:10" ht="12.9" customHeight="1" x14ac:dyDescent="0.15">
      <c r="F201" s="3"/>
      <c r="G201" s="3"/>
      <c r="H201" s="3"/>
      <c r="I201" s="3"/>
      <c r="J201" s="3"/>
    </row>
    <row r="202" spans="6:10" ht="12.9" customHeight="1" x14ac:dyDescent="0.15">
      <c r="F202" s="3"/>
      <c r="G202" s="3"/>
      <c r="H202" s="3"/>
      <c r="I202" s="3"/>
      <c r="J202" s="3"/>
    </row>
    <row r="203" spans="6:10" ht="12.9" customHeight="1" x14ac:dyDescent="0.15">
      <c r="F203" s="3"/>
      <c r="G203" s="3"/>
      <c r="H203" s="3"/>
      <c r="I203" s="3"/>
      <c r="J203" s="3"/>
    </row>
    <row r="204" spans="6:10" ht="12.9" customHeight="1" x14ac:dyDescent="0.15">
      <c r="F204" s="3"/>
      <c r="G204" s="3"/>
      <c r="H204" s="3"/>
      <c r="I204" s="3"/>
      <c r="J204" s="3"/>
    </row>
    <row r="205" spans="6:10" ht="12.9" customHeight="1" x14ac:dyDescent="0.15">
      <c r="F205" s="3"/>
      <c r="G205" s="3"/>
      <c r="H205" s="3"/>
      <c r="I205" s="3"/>
      <c r="J205" s="3"/>
    </row>
    <row r="206" spans="6:10" ht="12.9" customHeight="1" x14ac:dyDescent="0.15">
      <c r="F206" s="3"/>
      <c r="G206" s="3"/>
      <c r="H206" s="3"/>
      <c r="I206" s="3"/>
      <c r="J206" s="3"/>
    </row>
    <row r="207" spans="6:10" ht="12.9" customHeight="1" x14ac:dyDescent="0.15">
      <c r="F207" s="3"/>
      <c r="G207" s="3"/>
      <c r="H207" s="3"/>
      <c r="I207" s="3"/>
      <c r="J207" s="3"/>
    </row>
    <row r="208" spans="6:10" ht="12.9" customHeight="1" x14ac:dyDescent="0.15">
      <c r="F208" s="3"/>
      <c r="G208" s="3"/>
      <c r="H208" s="3"/>
      <c r="I208" s="3"/>
      <c r="J208" s="3"/>
    </row>
    <row r="209" spans="6:10" ht="12.9" customHeight="1" x14ac:dyDescent="0.15">
      <c r="F209" s="3"/>
      <c r="G209" s="3"/>
      <c r="H209" s="3"/>
      <c r="I209" s="3"/>
      <c r="J209" s="3"/>
    </row>
    <row r="210" spans="6:10" ht="12.9" customHeight="1" x14ac:dyDescent="0.15">
      <c r="F210" s="3"/>
      <c r="G210" s="3"/>
      <c r="H210" s="3"/>
      <c r="I210" s="3"/>
      <c r="J210" s="3"/>
    </row>
    <row r="211" spans="6:10" ht="12.9" customHeight="1" x14ac:dyDescent="0.15">
      <c r="F211" s="3"/>
      <c r="G211" s="3"/>
      <c r="H211" s="3"/>
      <c r="I211" s="3"/>
      <c r="J211" s="3"/>
    </row>
    <row r="212" spans="6:10" ht="12.9" customHeight="1" x14ac:dyDescent="0.15">
      <c r="F212" s="3"/>
      <c r="G212" s="3"/>
      <c r="H212" s="3"/>
      <c r="I212" s="3"/>
      <c r="J212" s="3"/>
    </row>
    <row r="213" spans="6:10" ht="12.9" customHeight="1" x14ac:dyDescent="0.15">
      <c r="F213" s="3"/>
      <c r="G213" s="3"/>
      <c r="H213" s="3"/>
      <c r="I213" s="3"/>
      <c r="J213" s="3"/>
    </row>
    <row r="214" spans="6:10" ht="12.9" customHeight="1" x14ac:dyDescent="0.15">
      <c r="F214" s="3"/>
      <c r="G214" s="3"/>
      <c r="H214" s="3"/>
      <c r="I214" s="3"/>
      <c r="J214" s="3"/>
    </row>
    <row r="215" spans="6:10" ht="12.9" customHeight="1" x14ac:dyDescent="0.15">
      <c r="F215" s="3"/>
      <c r="G215" s="3"/>
      <c r="H215" s="3"/>
      <c r="I215" s="3"/>
      <c r="J215" s="3"/>
    </row>
    <row r="216" spans="6:10" ht="12.9" customHeight="1" x14ac:dyDescent="0.15">
      <c r="F216" s="3"/>
      <c r="G216" s="3"/>
      <c r="H216" s="3"/>
      <c r="I216" s="3"/>
      <c r="J216" s="3"/>
    </row>
    <row r="217" spans="6:10" ht="12.9" customHeight="1" x14ac:dyDescent="0.15">
      <c r="F217" s="3"/>
      <c r="G217" s="3"/>
      <c r="H217" s="3"/>
      <c r="I217" s="3"/>
      <c r="J217" s="3"/>
    </row>
    <row r="218" spans="6:10" ht="12.9" customHeight="1" x14ac:dyDescent="0.15">
      <c r="F218" s="3"/>
      <c r="G218" s="3"/>
      <c r="H218" s="3"/>
      <c r="I218" s="3"/>
      <c r="J218" s="3"/>
    </row>
    <row r="219" spans="6:10" ht="12.9" customHeight="1" x14ac:dyDescent="0.15">
      <c r="F219" s="3"/>
      <c r="G219" s="3"/>
      <c r="H219" s="3"/>
      <c r="I219" s="3"/>
      <c r="J219" s="3"/>
    </row>
    <row r="220" spans="6:10" ht="12.9" customHeight="1" x14ac:dyDescent="0.15">
      <c r="F220" s="3"/>
      <c r="G220" s="3"/>
      <c r="H220" s="3"/>
      <c r="I220" s="3"/>
      <c r="J220" s="3"/>
    </row>
    <row r="221" spans="6:10" ht="12.9" customHeight="1" x14ac:dyDescent="0.15">
      <c r="F221" s="3"/>
      <c r="G221" s="3"/>
      <c r="H221" s="3"/>
      <c r="I221" s="3"/>
      <c r="J221" s="3"/>
    </row>
    <row r="222" spans="6:10" ht="12.9" customHeight="1" x14ac:dyDescent="0.15">
      <c r="F222" s="3"/>
      <c r="G222" s="3"/>
      <c r="H222" s="3"/>
      <c r="I222" s="3"/>
      <c r="J222" s="3"/>
    </row>
    <row r="223" spans="6:10" ht="12.9" customHeight="1" x14ac:dyDescent="0.15">
      <c r="F223" s="3"/>
      <c r="G223" s="3"/>
      <c r="H223" s="3"/>
      <c r="I223" s="3"/>
      <c r="J223" s="3"/>
    </row>
    <row r="224" spans="6:10" ht="12.9" customHeight="1" x14ac:dyDescent="0.15">
      <c r="F224" s="3"/>
      <c r="G224" s="3"/>
      <c r="H224" s="3"/>
      <c r="I224" s="3"/>
      <c r="J224" s="3"/>
    </row>
    <row r="225" spans="6:10" ht="12.9" customHeight="1" x14ac:dyDescent="0.15">
      <c r="F225" s="3"/>
      <c r="G225" s="3"/>
      <c r="H225" s="3"/>
      <c r="I225" s="3"/>
      <c r="J225" s="3"/>
    </row>
    <row r="226" spans="6:10" ht="12.9" customHeight="1" x14ac:dyDescent="0.15">
      <c r="F226" s="3"/>
      <c r="G226" s="3"/>
      <c r="H226" s="3"/>
      <c r="I226" s="3"/>
      <c r="J226" s="3"/>
    </row>
    <row r="227" spans="6:10" ht="12.9" customHeight="1" x14ac:dyDescent="0.15">
      <c r="F227" s="3"/>
      <c r="G227" s="3"/>
      <c r="H227" s="3"/>
      <c r="I227" s="3"/>
      <c r="J227" s="3"/>
    </row>
    <row r="228" spans="6:10" ht="12.9" customHeight="1" x14ac:dyDescent="0.15">
      <c r="F228" s="3"/>
      <c r="G228" s="3"/>
      <c r="H228" s="3"/>
      <c r="I228" s="3"/>
      <c r="J228" s="3"/>
    </row>
    <row r="229" spans="6:10" ht="12.9" customHeight="1" x14ac:dyDescent="0.15">
      <c r="F229" s="3"/>
      <c r="G229" s="3"/>
      <c r="H229" s="3"/>
      <c r="I229" s="3"/>
      <c r="J229" s="3"/>
    </row>
    <row r="230" spans="6:10" ht="12.9" customHeight="1" x14ac:dyDescent="0.15">
      <c r="F230" s="3"/>
      <c r="G230" s="3"/>
      <c r="H230" s="3"/>
      <c r="I230" s="3"/>
      <c r="J230" s="3"/>
    </row>
    <row r="231" spans="6:10" ht="12.9" customHeight="1" x14ac:dyDescent="0.15">
      <c r="F231" s="3"/>
      <c r="G231" s="3"/>
      <c r="H231" s="3"/>
      <c r="I231" s="3"/>
      <c r="J231" s="3"/>
    </row>
    <row r="232" spans="6:10" ht="12.9" customHeight="1" x14ac:dyDescent="0.15">
      <c r="F232" s="3"/>
      <c r="G232" s="3"/>
      <c r="H232" s="3"/>
      <c r="I232" s="3"/>
      <c r="J232" s="3"/>
    </row>
    <row r="233" spans="6:10" ht="12.9" customHeight="1" x14ac:dyDescent="0.15">
      <c r="F233" s="3"/>
      <c r="G233" s="3"/>
      <c r="H233" s="3"/>
      <c r="I233" s="3"/>
      <c r="J233" s="3"/>
    </row>
    <row r="234" spans="6:10" ht="12.9" customHeight="1" x14ac:dyDescent="0.15">
      <c r="F234" s="3"/>
      <c r="G234" s="3"/>
      <c r="H234" s="3"/>
      <c r="I234" s="3"/>
      <c r="J234" s="3"/>
    </row>
    <row r="235" spans="6:10" ht="12.9" customHeight="1" x14ac:dyDescent="0.15">
      <c r="F235" s="3"/>
      <c r="G235" s="3"/>
      <c r="H235" s="3"/>
      <c r="I235" s="3"/>
      <c r="J235" s="3"/>
    </row>
    <row r="236" spans="6:10" ht="12.9" customHeight="1" x14ac:dyDescent="0.15">
      <c r="F236" s="3"/>
      <c r="G236" s="3"/>
      <c r="H236" s="3"/>
      <c r="I236" s="3"/>
      <c r="J236" s="3"/>
    </row>
    <row r="237" spans="6:10" ht="12.9" customHeight="1" x14ac:dyDescent="0.15">
      <c r="F237" s="3"/>
      <c r="G237" s="3"/>
      <c r="H237" s="3"/>
      <c r="I237" s="3"/>
      <c r="J237" s="3"/>
    </row>
    <row r="238" spans="6:10" ht="12.9" customHeight="1" x14ac:dyDescent="0.15">
      <c r="F238" s="3"/>
      <c r="G238" s="3"/>
      <c r="H238" s="3"/>
      <c r="I238" s="3"/>
      <c r="J238" s="3"/>
    </row>
    <row r="239" spans="6:10" ht="12.9" customHeight="1" x14ac:dyDescent="0.15">
      <c r="F239" s="3"/>
      <c r="G239" s="3"/>
      <c r="H239" s="3"/>
      <c r="I239" s="3"/>
      <c r="J239" s="3"/>
    </row>
    <row r="240" spans="6:10" ht="12.9" customHeight="1" x14ac:dyDescent="0.15">
      <c r="F240" s="3"/>
      <c r="G240" s="3"/>
      <c r="H240" s="3"/>
      <c r="I240" s="3"/>
      <c r="J240" s="3"/>
    </row>
    <row r="241" spans="6:10" ht="12.9" customHeight="1" x14ac:dyDescent="0.15">
      <c r="F241" s="3"/>
      <c r="G241" s="3"/>
      <c r="H241" s="3"/>
      <c r="I241" s="3"/>
      <c r="J241" s="3"/>
    </row>
    <row r="242" spans="6:10" ht="12.9" customHeight="1" x14ac:dyDescent="0.15">
      <c r="F242" s="3"/>
      <c r="G242" s="3"/>
      <c r="H242" s="3"/>
      <c r="I242" s="3"/>
      <c r="J242" s="3"/>
    </row>
    <row r="243" spans="6:10" ht="12.9" customHeight="1" x14ac:dyDescent="0.15">
      <c r="F243" s="3"/>
      <c r="G243" s="3"/>
      <c r="H243" s="3"/>
      <c r="I243" s="3"/>
      <c r="J243" s="3"/>
    </row>
    <row r="244" spans="6:10" ht="12.9" customHeight="1" x14ac:dyDescent="0.15">
      <c r="F244" s="3"/>
      <c r="G244" s="3"/>
      <c r="H244" s="3"/>
      <c r="I244" s="3"/>
      <c r="J244" s="3"/>
    </row>
    <row r="245" spans="6:10" ht="12.9" customHeight="1" x14ac:dyDescent="0.15">
      <c r="F245" s="3"/>
      <c r="G245" s="3"/>
      <c r="H245" s="3"/>
      <c r="I245" s="3"/>
      <c r="J245" s="3"/>
    </row>
    <row r="246" spans="6:10" ht="12.9" customHeight="1" x14ac:dyDescent="0.15">
      <c r="F246" s="3"/>
      <c r="G246" s="3"/>
      <c r="H246" s="3"/>
      <c r="I246" s="3"/>
      <c r="J246" s="3"/>
    </row>
    <row r="247" spans="6:10" ht="12.9" customHeight="1" x14ac:dyDescent="0.15">
      <c r="F247" s="3"/>
      <c r="G247" s="3"/>
      <c r="H247" s="3"/>
      <c r="I247" s="3"/>
      <c r="J247" s="3"/>
    </row>
    <row r="248" spans="6:10" ht="12.9" customHeight="1" x14ac:dyDescent="0.15">
      <c r="F248" s="3"/>
      <c r="G248" s="3"/>
      <c r="H248" s="3"/>
      <c r="I248" s="3"/>
      <c r="J248" s="3"/>
    </row>
    <row r="249" spans="6:10" ht="12.9" customHeight="1" x14ac:dyDescent="0.15">
      <c r="F249" s="3"/>
      <c r="G249" s="3"/>
      <c r="H249" s="3"/>
      <c r="I249" s="3"/>
      <c r="J249" s="3"/>
    </row>
    <row r="250" spans="6:10" ht="12.9" customHeight="1" x14ac:dyDescent="0.15">
      <c r="F250" s="3"/>
      <c r="G250" s="3"/>
      <c r="H250" s="3"/>
      <c r="I250" s="3"/>
      <c r="J250" s="3"/>
    </row>
    <row r="251" spans="6:10" ht="12.9" customHeight="1" x14ac:dyDescent="0.15">
      <c r="F251" s="3"/>
      <c r="G251" s="3"/>
      <c r="H251" s="3"/>
      <c r="I251" s="3"/>
      <c r="J251" s="3"/>
    </row>
    <row r="252" spans="6:10" ht="12.9" customHeight="1" x14ac:dyDescent="0.15">
      <c r="F252" s="3"/>
      <c r="G252" s="3"/>
      <c r="H252" s="3"/>
      <c r="I252" s="3"/>
      <c r="J252" s="3"/>
    </row>
    <row r="253" spans="6:10" ht="12.9" customHeight="1" x14ac:dyDescent="0.15">
      <c r="F253" s="3"/>
      <c r="G253" s="3"/>
      <c r="H253" s="3"/>
      <c r="I253" s="3"/>
      <c r="J253" s="3"/>
    </row>
    <row r="254" spans="6:10" ht="12.9" customHeight="1" x14ac:dyDescent="0.15">
      <c r="F254" s="3"/>
      <c r="G254" s="3"/>
      <c r="H254" s="3"/>
      <c r="I254" s="3"/>
      <c r="J254" s="3"/>
    </row>
    <row r="255" spans="6:10" ht="12.9" customHeight="1" x14ac:dyDescent="0.15">
      <c r="F255" s="3"/>
      <c r="G255" s="3"/>
      <c r="H255" s="3"/>
      <c r="I255" s="3"/>
      <c r="J255" s="3"/>
    </row>
    <row r="256" spans="6:10" ht="12.9" customHeight="1" x14ac:dyDescent="0.15">
      <c r="F256" s="3"/>
      <c r="G256" s="3"/>
      <c r="H256" s="3"/>
      <c r="I256" s="3"/>
      <c r="J256" s="3"/>
    </row>
    <row r="257" spans="6:10" ht="12.9" customHeight="1" x14ac:dyDescent="0.15">
      <c r="F257" s="3"/>
      <c r="G257" s="3"/>
      <c r="H257" s="3"/>
      <c r="I257" s="3"/>
      <c r="J257" s="3"/>
    </row>
    <row r="258" spans="6:10" ht="12.9" customHeight="1" x14ac:dyDescent="0.15">
      <c r="F258" s="3"/>
      <c r="G258" s="3"/>
      <c r="H258" s="3"/>
      <c r="I258" s="3"/>
      <c r="J258" s="3"/>
    </row>
    <row r="259" spans="6:10" ht="12.9" customHeight="1" x14ac:dyDescent="0.15">
      <c r="F259" s="3"/>
      <c r="G259" s="3"/>
      <c r="H259" s="3"/>
      <c r="I259" s="3"/>
      <c r="J259" s="3"/>
    </row>
    <row r="260" spans="6:10" ht="12.9" customHeight="1" x14ac:dyDescent="0.15">
      <c r="F260" s="3"/>
      <c r="G260" s="3"/>
      <c r="H260" s="3"/>
      <c r="I260" s="3"/>
      <c r="J260" s="3"/>
    </row>
    <row r="261" spans="6:10" ht="12.9" customHeight="1" x14ac:dyDescent="0.15">
      <c r="F261" s="3"/>
      <c r="G261" s="3"/>
      <c r="H261" s="3"/>
      <c r="I261" s="3"/>
      <c r="J261" s="3"/>
    </row>
    <row r="262" spans="6:10" ht="12.9" customHeight="1" x14ac:dyDescent="0.15">
      <c r="F262" s="3"/>
      <c r="G262" s="3"/>
      <c r="H262" s="3"/>
      <c r="I262" s="3"/>
      <c r="J262" s="3"/>
    </row>
    <row r="263" spans="6:10" ht="12.9" customHeight="1" x14ac:dyDescent="0.15">
      <c r="F263" s="3"/>
      <c r="G263" s="3"/>
      <c r="H263" s="3"/>
      <c r="I263" s="3"/>
      <c r="J263" s="3"/>
    </row>
    <row r="264" spans="6:10" ht="12.9" customHeight="1" x14ac:dyDescent="0.15">
      <c r="F264" s="3"/>
      <c r="G264" s="3"/>
      <c r="H264" s="3"/>
      <c r="I264" s="3"/>
      <c r="J264" s="3"/>
    </row>
    <row r="265" spans="6:10" ht="12.9" customHeight="1" x14ac:dyDescent="0.15">
      <c r="F265" s="3"/>
      <c r="G265" s="3"/>
      <c r="H265" s="3"/>
      <c r="I265" s="3"/>
      <c r="J265" s="3"/>
    </row>
    <row r="266" spans="6:10" ht="12.9" customHeight="1" x14ac:dyDescent="0.15">
      <c r="F266" s="3"/>
      <c r="G266" s="3"/>
      <c r="H266" s="3"/>
      <c r="I266" s="3"/>
      <c r="J266" s="3"/>
    </row>
    <row r="267" spans="6:10" ht="12.9" customHeight="1" x14ac:dyDescent="0.15">
      <c r="F267" s="3"/>
      <c r="G267" s="3"/>
      <c r="H267" s="3"/>
      <c r="I267" s="3"/>
      <c r="J267" s="3"/>
    </row>
    <row r="268" spans="6:10" ht="12.9" customHeight="1" x14ac:dyDescent="0.15">
      <c r="F268" s="3"/>
      <c r="G268" s="3"/>
      <c r="H268" s="3"/>
      <c r="I268" s="3"/>
      <c r="J268" s="3"/>
    </row>
    <row r="269" spans="6:10" ht="12.9" customHeight="1" x14ac:dyDescent="0.15">
      <c r="F269" s="3"/>
      <c r="G269" s="3"/>
      <c r="H269" s="3"/>
      <c r="I269" s="3"/>
      <c r="J269" s="3"/>
    </row>
    <row r="270" spans="6:10" ht="12.9" customHeight="1" x14ac:dyDescent="0.15">
      <c r="F270" s="3"/>
      <c r="G270" s="3"/>
      <c r="H270" s="3"/>
      <c r="I270" s="3"/>
      <c r="J270" s="3"/>
    </row>
    <row r="271" spans="6:10" ht="12.9" customHeight="1" x14ac:dyDescent="0.15">
      <c r="F271" s="3"/>
      <c r="G271" s="3"/>
      <c r="H271" s="3"/>
      <c r="I271" s="3"/>
      <c r="J271" s="3"/>
    </row>
    <row r="272" spans="6:10" ht="12.9" customHeight="1" x14ac:dyDescent="0.15">
      <c r="F272" s="3"/>
      <c r="G272" s="3"/>
      <c r="H272" s="3"/>
      <c r="I272" s="3"/>
      <c r="J272" s="3"/>
    </row>
    <row r="273" spans="6:10" ht="12.9" customHeight="1" x14ac:dyDescent="0.15">
      <c r="F273" s="3"/>
      <c r="G273" s="3"/>
      <c r="H273" s="3"/>
      <c r="I273" s="3"/>
      <c r="J273" s="3"/>
    </row>
    <row r="274" spans="6:10" ht="12.9" customHeight="1" x14ac:dyDescent="0.15">
      <c r="F274" s="3"/>
      <c r="G274" s="3"/>
      <c r="H274" s="3"/>
      <c r="I274" s="3"/>
      <c r="J274" s="3"/>
    </row>
    <row r="275" spans="6:10" ht="12.9" customHeight="1" x14ac:dyDescent="0.15">
      <c r="F275" s="3"/>
      <c r="G275" s="3"/>
      <c r="H275" s="3"/>
      <c r="I275" s="3"/>
      <c r="J275" s="3"/>
    </row>
    <row r="276" spans="6:10" ht="12.9" customHeight="1" x14ac:dyDescent="0.15">
      <c r="F276" s="3"/>
      <c r="G276" s="3"/>
      <c r="H276" s="3"/>
      <c r="I276" s="3"/>
      <c r="J276" s="3"/>
    </row>
    <row r="277" spans="6:10" ht="12.9" customHeight="1" x14ac:dyDescent="0.15">
      <c r="F277" s="3"/>
      <c r="G277" s="3"/>
      <c r="H277" s="3"/>
      <c r="I277" s="3"/>
      <c r="J277" s="3"/>
    </row>
    <row r="278" spans="6:10" ht="12.9" customHeight="1" x14ac:dyDescent="0.15">
      <c r="F278" s="3"/>
      <c r="G278" s="3"/>
      <c r="H278" s="3"/>
      <c r="I278" s="3"/>
      <c r="J278" s="3"/>
    </row>
    <row r="279" spans="6:10" ht="12.9" customHeight="1" x14ac:dyDescent="0.15">
      <c r="F279" s="3"/>
      <c r="G279" s="3"/>
      <c r="H279" s="3"/>
      <c r="I279" s="3"/>
      <c r="J279" s="3"/>
    </row>
    <row r="280" spans="6:10" ht="12.9" customHeight="1" x14ac:dyDescent="0.15">
      <c r="F280" s="3"/>
      <c r="G280" s="3"/>
      <c r="H280" s="3"/>
      <c r="I280" s="3"/>
      <c r="J280" s="3"/>
    </row>
    <row r="281" spans="6:10" ht="12.9" customHeight="1" x14ac:dyDescent="0.15">
      <c r="F281" s="3"/>
      <c r="G281" s="3"/>
      <c r="H281" s="3"/>
      <c r="I281" s="3"/>
      <c r="J281" s="3"/>
    </row>
    <row r="282" spans="6:10" ht="12.9" customHeight="1" x14ac:dyDescent="0.15">
      <c r="F282" s="3"/>
      <c r="G282" s="3"/>
      <c r="H282" s="3"/>
      <c r="I282" s="3"/>
      <c r="J282" s="3"/>
    </row>
    <row r="283" spans="6:10" ht="12.9" customHeight="1" x14ac:dyDescent="0.15">
      <c r="F283" s="3"/>
      <c r="G283" s="3"/>
      <c r="H283" s="3"/>
      <c r="I283" s="3"/>
      <c r="J283" s="3"/>
    </row>
    <row r="284" spans="6:10" ht="12.9" customHeight="1" x14ac:dyDescent="0.15">
      <c r="F284" s="3"/>
      <c r="G284" s="3"/>
      <c r="H284" s="3"/>
      <c r="I284" s="3"/>
      <c r="J284" s="3"/>
    </row>
    <row r="285" spans="6:10" ht="12.9" customHeight="1" x14ac:dyDescent="0.15">
      <c r="F285" s="3"/>
      <c r="G285" s="3"/>
      <c r="H285" s="3"/>
      <c r="I285" s="3"/>
      <c r="J285" s="3"/>
    </row>
    <row r="286" spans="6:10" ht="12.9" customHeight="1" x14ac:dyDescent="0.15">
      <c r="F286" s="3"/>
      <c r="G286" s="3"/>
      <c r="H286" s="3"/>
      <c r="I286" s="3"/>
      <c r="J286" s="3"/>
    </row>
    <row r="287" spans="6:10" ht="12.9" customHeight="1" x14ac:dyDescent="0.15">
      <c r="F287" s="3"/>
      <c r="G287" s="3"/>
      <c r="H287" s="3"/>
      <c r="I287" s="3"/>
      <c r="J287" s="3"/>
    </row>
    <row r="288" spans="6:10" ht="12.9" customHeight="1" x14ac:dyDescent="0.15">
      <c r="F288" s="3"/>
      <c r="G288" s="3"/>
      <c r="H288" s="3"/>
      <c r="I288" s="3"/>
      <c r="J288" s="3"/>
    </row>
    <row r="289" spans="6:10" ht="12.9" customHeight="1" x14ac:dyDescent="0.15">
      <c r="F289" s="3"/>
      <c r="G289" s="3"/>
      <c r="H289" s="3"/>
      <c r="I289" s="3"/>
      <c r="J289" s="3"/>
    </row>
    <row r="290" spans="6:10" ht="12.9" customHeight="1" x14ac:dyDescent="0.15">
      <c r="F290" s="3"/>
      <c r="G290" s="3"/>
      <c r="H290" s="3"/>
      <c r="I290" s="3"/>
      <c r="J290" s="3"/>
    </row>
    <row r="291" spans="6:10" ht="12.9" customHeight="1" x14ac:dyDescent="0.15">
      <c r="F291" s="3"/>
      <c r="G291" s="3"/>
      <c r="H291" s="3"/>
      <c r="I291" s="3"/>
      <c r="J291" s="3"/>
    </row>
    <row r="292" spans="6:10" ht="12.9" customHeight="1" x14ac:dyDescent="0.15">
      <c r="F292" s="3"/>
      <c r="G292" s="3"/>
      <c r="H292" s="3"/>
      <c r="I292" s="3"/>
      <c r="J292" s="3"/>
    </row>
    <row r="293" spans="6:10" ht="12.9" customHeight="1" x14ac:dyDescent="0.15">
      <c r="F293" s="3"/>
      <c r="G293" s="3"/>
      <c r="H293" s="3"/>
      <c r="I293" s="3"/>
      <c r="J293" s="3"/>
    </row>
    <row r="294" spans="6:10" ht="12.9" customHeight="1" x14ac:dyDescent="0.15">
      <c r="F294" s="3"/>
      <c r="G294" s="3"/>
      <c r="H294" s="3"/>
      <c r="I294" s="3"/>
      <c r="J294" s="3"/>
    </row>
    <row r="295" spans="6:10" ht="12.9" customHeight="1" x14ac:dyDescent="0.15">
      <c r="F295" s="3"/>
      <c r="G295" s="3"/>
      <c r="H295" s="3"/>
      <c r="I295" s="3"/>
      <c r="J295" s="3"/>
    </row>
    <row r="296" spans="6:10" ht="12.9" customHeight="1" x14ac:dyDescent="0.15">
      <c r="F296" s="3"/>
      <c r="G296" s="3"/>
      <c r="H296" s="3"/>
      <c r="I296" s="3"/>
      <c r="J296" s="3"/>
    </row>
    <row r="297" spans="6:10" ht="12.9" customHeight="1" x14ac:dyDescent="0.15">
      <c r="F297" s="3"/>
      <c r="G297" s="3"/>
      <c r="H297" s="3"/>
      <c r="I297" s="3"/>
      <c r="J297" s="3"/>
    </row>
    <row r="298" spans="6:10" ht="12.9" customHeight="1" x14ac:dyDescent="0.15">
      <c r="F298" s="3"/>
      <c r="G298" s="3"/>
      <c r="H298" s="3"/>
      <c r="I298" s="3"/>
      <c r="J298" s="3"/>
    </row>
    <row r="299" spans="6:10" ht="12.9" customHeight="1" x14ac:dyDescent="0.15">
      <c r="F299" s="3"/>
      <c r="G299" s="3"/>
      <c r="H299" s="3"/>
      <c r="I299" s="3"/>
      <c r="J299" s="3"/>
    </row>
    <row r="300" spans="6:10" ht="12.9" customHeight="1" x14ac:dyDescent="0.15">
      <c r="F300" s="3"/>
      <c r="G300" s="3"/>
      <c r="H300" s="3"/>
      <c r="I300" s="3"/>
      <c r="J300" s="3"/>
    </row>
    <row r="301" spans="6:10" ht="12.9" customHeight="1" x14ac:dyDescent="0.15">
      <c r="F301" s="3"/>
      <c r="G301" s="3"/>
      <c r="H301" s="3"/>
      <c r="I301" s="3"/>
      <c r="J301" s="3"/>
    </row>
    <row r="302" spans="6:10" ht="12.9" customHeight="1" x14ac:dyDescent="0.15">
      <c r="F302" s="3"/>
      <c r="G302" s="3"/>
      <c r="H302" s="3"/>
      <c r="I302" s="3"/>
      <c r="J302" s="3"/>
    </row>
    <row r="303" spans="6:10" ht="12.9" customHeight="1" x14ac:dyDescent="0.15">
      <c r="F303" s="3"/>
      <c r="G303" s="3"/>
      <c r="H303" s="3"/>
      <c r="I303" s="3"/>
      <c r="J303" s="3"/>
    </row>
    <row r="304" spans="6:10" ht="12.9" customHeight="1" x14ac:dyDescent="0.15">
      <c r="F304" s="3"/>
      <c r="G304" s="3"/>
      <c r="H304" s="3"/>
      <c r="I304" s="3"/>
      <c r="J304" s="3"/>
    </row>
    <row r="305" spans="6:10" ht="12.9" customHeight="1" x14ac:dyDescent="0.15">
      <c r="F305" s="3"/>
      <c r="G305" s="3"/>
      <c r="H305" s="3"/>
      <c r="I305" s="3"/>
      <c r="J305" s="3"/>
    </row>
    <row r="306" spans="6:10" ht="12.9" customHeight="1" x14ac:dyDescent="0.15">
      <c r="F306" s="3"/>
      <c r="G306" s="3"/>
      <c r="H306" s="3"/>
      <c r="I306" s="3"/>
      <c r="J306" s="3"/>
    </row>
    <row r="307" spans="6:10" ht="12.9" customHeight="1" x14ac:dyDescent="0.15">
      <c r="F307" s="3"/>
      <c r="G307" s="3"/>
      <c r="H307" s="3"/>
      <c r="I307" s="3"/>
      <c r="J307" s="3"/>
    </row>
    <row r="308" spans="6:10" ht="12.9" customHeight="1" x14ac:dyDescent="0.15">
      <c r="F308" s="3"/>
      <c r="G308" s="3"/>
      <c r="H308" s="3"/>
      <c r="I308" s="3"/>
      <c r="J308" s="3"/>
    </row>
    <row r="309" spans="6:10" ht="12.9" customHeight="1" x14ac:dyDescent="0.15">
      <c r="F309" s="3"/>
      <c r="G309" s="3"/>
      <c r="H309" s="3"/>
      <c r="I309" s="3"/>
      <c r="J309" s="3"/>
    </row>
    <row r="310" spans="6:10" ht="12.9" customHeight="1" x14ac:dyDescent="0.15">
      <c r="F310" s="3"/>
      <c r="G310" s="3"/>
      <c r="H310" s="3"/>
      <c r="I310" s="3"/>
      <c r="J310" s="3"/>
    </row>
    <row r="311" spans="6:10" ht="12.9" customHeight="1" x14ac:dyDescent="0.15">
      <c r="F311" s="3"/>
      <c r="G311" s="3"/>
      <c r="H311" s="3"/>
      <c r="I311" s="3"/>
      <c r="J311" s="3"/>
    </row>
    <row r="312" spans="6:10" ht="12.9" customHeight="1" x14ac:dyDescent="0.15">
      <c r="F312" s="3"/>
      <c r="G312" s="3"/>
      <c r="H312" s="3"/>
      <c r="I312" s="3"/>
      <c r="J312" s="3"/>
    </row>
    <row r="313" spans="6:10" ht="12.9" customHeight="1" x14ac:dyDescent="0.15">
      <c r="F313" s="3"/>
      <c r="G313" s="3"/>
      <c r="H313" s="3"/>
      <c r="I313" s="3"/>
      <c r="J313" s="3"/>
    </row>
    <row r="314" spans="6:10" ht="12.9" customHeight="1" x14ac:dyDescent="0.15">
      <c r="F314" s="3"/>
      <c r="G314" s="3"/>
      <c r="H314" s="3"/>
      <c r="I314" s="3"/>
      <c r="J314" s="3"/>
    </row>
    <row r="315" spans="6:10" ht="12.9" customHeight="1" x14ac:dyDescent="0.15">
      <c r="F315" s="3"/>
      <c r="G315" s="3"/>
      <c r="H315" s="3"/>
      <c r="I315" s="3"/>
      <c r="J315" s="3"/>
    </row>
    <row r="316" spans="6:10" ht="12.9" customHeight="1" x14ac:dyDescent="0.15">
      <c r="F316" s="3"/>
      <c r="G316" s="3"/>
      <c r="H316" s="3"/>
      <c r="I316" s="3"/>
      <c r="J316" s="3"/>
    </row>
    <row r="317" spans="6:10" ht="12.9" customHeight="1" x14ac:dyDescent="0.15">
      <c r="F317" s="3"/>
      <c r="G317" s="3"/>
      <c r="H317" s="3"/>
      <c r="I317" s="3"/>
      <c r="J317" s="3"/>
    </row>
    <row r="318" spans="6:10" ht="12.9" customHeight="1" x14ac:dyDescent="0.15">
      <c r="F318" s="3"/>
      <c r="G318" s="3"/>
      <c r="H318" s="3"/>
      <c r="I318" s="3"/>
      <c r="J318" s="3"/>
    </row>
    <row r="319" spans="6:10" ht="12.9" customHeight="1" x14ac:dyDescent="0.15">
      <c r="F319" s="3"/>
      <c r="G319" s="3"/>
      <c r="H319" s="3"/>
      <c r="I319" s="3"/>
      <c r="J319" s="3"/>
    </row>
    <row r="320" spans="6:10" ht="12.9" customHeight="1" x14ac:dyDescent="0.15">
      <c r="F320" s="3"/>
      <c r="G320" s="3"/>
      <c r="H320" s="3"/>
      <c r="I320" s="3"/>
      <c r="J320" s="3"/>
    </row>
    <row r="321" spans="6:10" ht="12.9" customHeight="1" x14ac:dyDescent="0.15">
      <c r="F321" s="3"/>
      <c r="G321" s="3"/>
      <c r="H321" s="3"/>
      <c r="I321" s="3"/>
      <c r="J321" s="3"/>
    </row>
    <row r="322" spans="6:10" ht="12.9" customHeight="1" x14ac:dyDescent="0.15">
      <c r="F322" s="3"/>
      <c r="G322" s="3"/>
      <c r="H322" s="3"/>
      <c r="I322" s="3"/>
      <c r="J322" s="3"/>
    </row>
    <row r="323" spans="6:10" ht="12.9" customHeight="1" x14ac:dyDescent="0.15">
      <c r="F323" s="3"/>
      <c r="G323" s="3"/>
      <c r="H323" s="3"/>
      <c r="I323" s="3"/>
      <c r="J323" s="3"/>
    </row>
    <row r="324" spans="6:10" ht="12.9" customHeight="1" x14ac:dyDescent="0.15">
      <c r="F324" s="3"/>
      <c r="G324" s="3"/>
      <c r="H324" s="3"/>
      <c r="I324" s="3"/>
      <c r="J324" s="3"/>
    </row>
    <row r="325" spans="6:10" ht="12.9" customHeight="1" x14ac:dyDescent="0.15">
      <c r="F325" s="3"/>
      <c r="G325" s="3"/>
      <c r="H325" s="3"/>
      <c r="I325" s="3"/>
      <c r="J325" s="3"/>
    </row>
    <row r="326" spans="6:10" ht="12.9" customHeight="1" x14ac:dyDescent="0.15">
      <c r="F326" s="3"/>
      <c r="G326" s="3"/>
      <c r="H326" s="3"/>
      <c r="I326" s="3"/>
      <c r="J326" s="3"/>
    </row>
    <row r="327" spans="6:10" ht="12.9" customHeight="1" x14ac:dyDescent="0.15">
      <c r="F327" s="3"/>
      <c r="G327" s="3"/>
      <c r="H327" s="3"/>
      <c r="I327" s="3"/>
      <c r="J327" s="3"/>
    </row>
    <row r="328" spans="6:10" ht="12.9" customHeight="1" x14ac:dyDescent="0.15">
      <c r="F328" s="3"/>
      <c r="G328" s="3"/>
      <c r="H328" s="3"/>
      <c r="I328" s="3"/>
      <c r="J328" s="3"/>
    </row>
    <row r="329" spans="6:10" ht="12.9" customHeight="1" x14ac:dyDescent="0.15">
      <c r="F329" s="3"/>
      <c r="G329" s="3"/>
      <c r="H329" s="3"/>
      <c r="I329" s="3"/>
      <c r="J329" s="3"/>
    </row>
    <row r="330" spans="6:10" ht="12.9" customHeight="1" x14ac:dyDescent="0.15">
      <c r="F330" s="3"/>
      <c r="G330" s="3"/>
      <c r="H330" s="3"/>
      <c r="I330" s="3"/>
      <c r="J330" s="3"/>
    </row>
    <row r="331" spans="6:10" ht="12.9" customHeight="1" x14ac:dyDescent="0.15">
      <c r="F331" s="3"/>
      <c r="G331" s="3"/>
      <c r="H331" s="3"/>
      <c r="I331" s="3"/>
      <c r="J331" s="3"/>
    </row>
    <row r="332" spans="6:10" ht="12.9" customHeight="1" x14ac:dyDescent="0.15">
      <c r="F332" s="3"/>
      <c r="G332" s="3"/>
      <c r="H332" s="3"/>
      <c r="I332" s="3"/>
      <c r="J332" s="3"/>
    </row>
    <row r="333" spans="6:10" ht="12.9" customHeight="1" x14ac:dyDescent="0.15">
      <c r="F333" s="3"/>
      <c r="G333" s="3"/>
      <c r="H333" s="3"/>
      <c r="I333" s="3"/>
      <c r="J333" s="3"/>
    </row>
    <row r="334" spans="6:10" ht="12.9" customHeight="1" x14ac:dyDescent="0.15">
      <c r="F334" s="3"/>
      <c r="G334" s="3"/>
      <c r="H334" s="3"/>
      <c r="I334" s="3"/>
      <c r="J334" s="3"/>
    </row>
    <row r="335" spans="6:10" ht="12.9" customHeight="1" x14ac:dyDescent="0.15">
      <c r="F335" s="3"/>
      <c r="G335" s="3"/>
      <c r="H335" s="3"/>
      <c r="I335" s="3"/>
      <c r="J335" s="3"/>
    </row>
    <row r="336" spans="6:10" ht="12.9" customHeight="1" x14ac:dyDescent="0.15">
      <c r="F336" s="3"/>
      <c r="G336" s="3"/>
      <c r="H336" s="3"/>
      <c r="I336" s="3"/>
      <c r="J336" s="3"/>
    </row>
    <row r="337" spans="6:10" ht="12.9" customHeight="1" x14ac:dyDescent="0.15">
      <c r="F337" s="3"/>
      <c r="G337" s="3"/>
      <c r="H337" s="3"/>
      <c r="I337" s="3"/>
      <c r="J337" s="3"/>
    </row>
    <row r="338" spans="6:10" ht="12.9" customHeight="1" x14ac:dyDescent="0.15">
      <c r="F338" s="3"/>
      <c r="G338" s="3"/>
      <c r="H338" s="3"/>
      <c r="I338" s="3"/>
      <c r="J338" s="3"/>
    </row>
    <row r="339" spans="6:10" ht="12.9" customHeight="1" x14ac:dyDescent="0.15">
      <c r="F339" s="3"/>
      <c r="G339" s="3"/>
      <c r="H339" s="3"/>
      <c r="I339" s="3"/>
      <c r="J339" s="3"/>
    </row>
    <row r="340" spans="6:10" ht="12.9" customHeight="1" x14ac:dyDescent="0.15">
      <c r="F340" s="3"/>
      <c r="G340" s="3"/>
      <c r="H340" s="3"/>
      <c r="I340" s="3"/>
      <c r="J340" s="3"/>
    </row>
    <row r="341" spans="6:10" ht="12.9" customHeight="1" x14ac:dyDescent="0.15">
      <c r="F341" s="3"/>
      <c r="G341" s="3"/>
      <c r="H341" s="3"/>
      <c r="I341" s="3"/>
      <c r="J341" s="3"/>
    </row>
    <row r="342" spans="6:10" ht="12.9" customHeight="1" x14ac:dyDescent="0.15">
      <c r="F342" s="3"/>
      <c r="G342" s="3"/>
      <c r="H342" s="3"/>
      <c r="I342" s="3"/>
      <c r="J342" s="3"/>
    </row>
    <row r="343" spans="6:10" ht="12.9" customHeight="1" x14ac:dyDescent="0.15">
      <c r="F343" s="3"/>
      <c r="G343" s="3"/>
      <c r="H343" s="3"/>
      <c r="I343" s="3"/>
      <c r="J343" s="3"/>
    </row>
    <row r="344" spans="6:10" ht="12.9" customHeight="1" x14ac:dyDescent="0.15">
      <c r="F344" s="3"/>
      <c r="G344" s="3"/>
      <c r="H344" s="3"/>
      <c r="I344" s="3"/>
      <c r="J344" s="3"/>
    </row>
    <row r="345" spans="6:10" ht="12.9" customHeight="1" x14ac:dyDescent="0.15">
      <c r="F345" s="3"/>
      <c r="G345" s="3"/>
      <c r="H345" s="3"/>
      <c r="I345" s="3"/>
      <c r="J345" s="3"/>
    </row>
    <row r="346" spans="6:10" ht="12.9" customHeight="1" x14ac:dyDescent="0.15">
      <c r="F346" s="3"/>
      <c r="G346" s="3"/>
      <c r="H346" s="3"/>
      <c r="I346" s="3"/>
      <c r="J346" s="3"/>
    </row>
    <row r="347" spans="6:10" ht="12.9" customHeight="1" x14ac:dyDescent="0.15">
      <c r="F347" s="3"/>
      <c r="G347" s="3"/>
      <c r="H347" s="3"/>
      <c r="I347" s="3"/>
      <c r="J347" s="3"/>
    </row>
    <row r="348" spans="6:10" ht="12.9" customHeight="1" x14ac:dyDescent="0.15">
      <c r="F348" s="3"/>
      <c r="G348" s="3"/>
      <c r="H348" s="3"/>
      <c r="I348" s="3"/>
      <c r="J348" s="3"/>
    </row>
    <row r="349" spans="6:10" ht="12.9" customHeight="1" x14ac:dyDescent="0.15">
      <c r="F349" s="3"/>
      <c r="G349" s="3"/>
      <c r="H349" s="3"/>
      <c r="I349" s="3"/>
      <c r="J349" s="3"/>
    </row>
    <row r="350" spans="6:10" ht="12.9" customHeight="1" x14ac:dyDescent="0.15">
      <c r="F350" s="3"/>
      <c r="G350" s="3"/>
      <c r="H350" s="3"/>
      <c r="I350" s="3"/>
      <c r="J350" s="3"/>
    </row>
    <row r="351" spans="6:10" ht="12.9" customHeight="1" x14ac:dyDescent="0.15">
      <c r="F351" s="3"/>
      <c r="G351" s="3"/>
      <c r="H351" s="3"/>
      <c r="I351" s="3"/>
      <c r="J351" s="3"/>
    </row>
    <row r="352" spans="6:10" ht="12.9" customHeight="1" x14ac:dyDescent="0.15">
      <c r="F352" s="3"/>
      <c r="G352" s="3"/>
      <c r="H352" s="3"/>
      <c r="I352" s="3"/>
      <c r="J352" s="3"/>
    </row>
    <row r="353" spans="6:10" ht="12.9" customHeight="1" x14ac:dyDescent="0.15">
      <c r="F353" s="3"/>
      <c r="G353" s="3"/>
      <c r="H353" s="3"/>
      <c r="I353" s="3"/>
      <c r="J353" s="3"/>
    </row>
    <row r="354" spans="6:10" ht="12.9" customHeight="1" x14ac:dyDescent="0.15">
      <c r="F354" s="3"/>
      <c r="G354" s="3"/>
      <c r="H354" s="3"/>
      <c r="I354" s="3"/>
      <c r="J354" s="3"/>
    </row>
    <row r="355" spans="6:10" ht="12.9" customHeight="1" x14ac:dyDescent="0.15">
      <c r="F355" s="3"/>
      <c r="G355" s="3"/>
      <c r="H355" s="3"/>
      <c r="I355" s="3"/>
      <c r="J355" s="3"/>
    </row>
    <row r="356" spans="6:10" ht="12.9" customHeight="1" x14ac:dyDescent="0.15">
      <c r="F356" s="3"/>
      <c r="G356" s="3"/>
      <c r="H356" s="3"/>
      <c r="I356" s="3"/>
      <c r="J356" s="3"/>
    </row>
    <row r="357" spans="6:10" ht="12.9" customHeight="1" x14ac:dyDescent="0.15">
      <c r="F357" s="3"/>
      <c r="G357" s="3"/>
      <c r="H357" s="3"/>
      <c r="I357" s="3"/>
      <c r="J357" s="3"/>
    </row>
    <row r="358" spans="6:10" ht="12.9" customHeight="1" x14ac:dyDescent="0.15">
      <c r="F358" s="3"/>
      <c r="G358" s="3"/>
      <c r="H358" s="3"/>
      <c r="I358" s="3"/>
      <c r="J358" s="3"/>
    </row>
    <row r="359" spans="6:10" ht="12.9" customHeight="1" x14ac:dyDescent="0.15">
      <c r="F359" s="3"/>
      <c r="G359" s="3"/>
      <c r="H359" s="3"/>
      <c r="I359" s="3"/>
      <c r="J359" s="3"/>
    </row>
    <row r="360" spans="6:10" ht="12.9" customHeight="1" x14ac:dyDescent="0.15">
      <c r="F360" s="3"/>
      <c r="G360" s="3"/>
      <c r="H360" s="3"/>
      <c r="I360" s="3"/>
      <c r="J360" s="3"/>
    </row>
    <row r="361" spans="6:10" ht="12.9" customHeight="1" x14ac:dyDescent="0.15">
      <c r="F361" s="3"/>
      <c r="G361" s="3"/>
      <c r="H361" s="3"/>
      <c r="I361" s="3"/>
      <c r="J361" s="3"/>
    </row>
    <row r="362" spans="6:10" ht="12.9" customHeight="1" x14ac:dyDescent="0.15">
      <c r="F362" s="3"/>
      <c r="G362" s="3"/>
      <c r="H362" s="3"/>
      <c r="I362" s="3"/>
      <c r="J362" s="3"/>
    </row>
    <row r="363" spans="6:10" ht="12.9" customHeight="1" x14ac:dyDescent="0.15">
      <c r="F363" s="3"/>
      <c r="G363" s="3"/>
      <c r="H363" s="3"/>
      <c r="I363" s="3"/>
      <c r="J363" s="3"/>
    </row>
    <row r="364" spans="6:10" ht="12.9" customHeight="1" x14ac:dyDescent="0.15">
      <c r="F364" s="3"/>
      <c r="G364" s="3"/>
      <c r="H364" s="3"/>
      <c r="I364" s="3"/>
      <c r="J364" s="3"/>
    </row>
    <row r="365" spans="6:10" ht="12.9" customHeight="1" x14ac:dyDescent="0.15">
      <c r="F365" s="3"/>
      <c r="G365" s="3"/>
      <c r="H365" s="3"/>
      <c r="I365" s="3"/>
      <c r="J365" s="3"/>
    </row>
    <row r="366" spans="6:10" ht="12.9" customHeight="1" x14ac:dyDescent="0.15">
      <c r="F366" s="3"/>
      <c r="G366" s="3"/>
      <c r="H366" s="3"/>
      <c r="I366" s="3"/>
      <c r="J366" s="3"/>
    </row>
    <row r="367" spans="6:10" ht="12.9" customHeight="1" x14ac:dyDescent="0.15">
      <c r="F367" s="3"/>
      <c r="G367" s="3"/>
      <c r="H367" s="3"/>
      <c r="I367" s="3"/>
      <c r="J367" s="3"/>
    </row>
    <row r="368" spans="6:10" ht="12.9" customHeight="1" x14ac:dyDescent="0.15">
      <c r="F368" s="3"/>
      <c r="G368" s="3"/>
      <c r="H368" s="3"/>
      <c r="I368" s="3"/>
      <c r="J368" s="3"/>
    </row>
    <row r="369" spans="6:10" ht="12.9" customHeight="1" x14ac:dyDescent="0.15">
      <c r="F369" s="3"/>
      <c r="G369" s="3"/>
      <c r="H369" s="3"/>
      <c r="I369" s="3"/>
      <c r="J369" s="3"/>
    </row>
    <row r="370" spans="6:10" ht="12.9" customHeight="1" x14ac:dyDescent="0.15">
      <c r="F370" s="3"/>
      <c r="G370" s="3"/>
      <c r="H370" s="3"/>
      <c r="I370" s="3"/>
      <c r="J370" s="3"/>
    </row>
    <row r="371" spans="6:10" ht="12.9" customHeight="1" x14ac:dyDescent="0.15">
      <c r="F371" s="3"/>
      <c r="G371" s="3"/>
      <c r="H371" s="3"/>
      <c r="I371" s="3"/>
      <c r="J371" s="3"/>
    </row>
    <row r="372" spans="6:10" ht="12.9" customHeight="1" x14ac:dyDescent="0.15">
      <c r="F372" s="3"/>
      <c r="G372" s="3"/>
      <c r="H372" s="3"/>
      <c r="I372" s="3"/>
      <c r="J372" s="3"/>
    </row>
    <row r="373" spans="6:10" ht="12.9" customHeight="1" x14ac:dyDescent="0.15">
      <c r="F373" s="3"/>
      <c r="G373" s="3"/>
      <c r="H373" s="3"/>
      <c r="I373" s="3"/>
      <c r="J373" s="3"/>
    </row>
    <row r="374" spans="6:10" ht="12.9" customHeight="1" x14ac:dyDescent="0.15">
      <c r="F374" s="3"/>
      <c r="G374" s="3"/>
      <c r="H374" s="3"/>
      <c r="I374" s="3"/>
      <c r="J374" s="3"/>
    </row>
    <row r="375" spans="6:10" ht="12.9" customHeight="1" x14ac:dyDescent="0.15">
      <c r="F375" s="3"/>
      <c r="G375" s="3"/>
      <c r="H375" s="3"/>
      <c r="I375" s="3"/>
      <c r="J375" s="3"/>
    </row>
    <row r="376" spans="6:10" ht="12.9" customHeight="1" x14ac:dyDescent="0.15">
      <c r="F376" s="3"/>
      <c r="G376" s="3"/>
      <c r="H376" s="3"/>
      <c r="I376" s="3"/>
      <c r="J376" s="3"/>
    </row>
    <row r="377" spans="6:10" ht="12.9" customHeight="1" x14ac:dyDescent="0.15">
      <c r="F377" s="3"/>
      <c r="G377" s="3"/>
      <c r="H377" s="3"/>
      <c r="I377" s="3"/>
      <c r="J377" s="3"/>
    </row>
    <row r="378" spans="6:10" ht="12.9" customHeight="1" x14ac:dyDescent="0.15">
      <c r="F378" s="3"/>
      <c r="G378" s="3"/>
      <c r="H378" s="3"/>
      <c r="I378" s="3"/>
      <c r="J378" s="3"/>
    </row>
    <row r="379" spans="6:10" ht="12.9" customHeight="1" x14ac:dyDescent="0.15">
      <c r="F379" s="3"/>
      <c r="G379" s="3"/>
      <c r="H379" s="3"/>
      <c r="I379" s="3"/>
      <c r="J379" s="3"/>
    </row>
    <row r="380" spans="6:10" ht="12.9" customHeight="1" x14ac:dyDescent="0.15">
      <c r="F380" s="3"/>
      <c r="G380" s="3"/>
      <c r="H380" s="3"/>
      <c r="I380" s="3"/>
      <c r="J380" s="3"/>
    </row>
    <row r="381" spans="6:10" ht="12.9" customHeight="1" x14ac:dyDescent="0.15">
      <c r="F381" s="3"/>
      <c r="G381" s="3"/>
      <c r="H381" s="3"/>
      <c r="I381" s="3"/>
      <c r="J381" s="3"/>
    </row>
    <row r="382" spans="6:10" ht="12.9" customHeight="1" x14ac:dyDescent="0.15">
      <c r="F382" s="3"/>
      <c r="G382" s="3"/>
      <c r="H382" s="3"/>
      <c r="I382" s="3"/>
      <c r="J382" s="3"/>
    </row>
    <row r="383" spans="6:10" ht="12.9" customHeight="1" x14ac:dyDescent="0.15">
      <c r="F383" s="3"/>
      <c r="G383" s="3"/>
      <c r="H383" s="3"/>
      <c r="I383" s="3"/>
      <c r="J383" s="3"/>
    </row>
    <row r="384" spans="6:10" ht="12.9" customHeight="1" x14ac:dyDescent="0.15">
      <c r="F384" s="3"/>
      <c r="G384" s="3"/>
      <c r="H384" s="3"/>
      <c r="I384" s="3"/>
      <c r="J384" s="3"/>
    </row>
    <row r="385" spans="6:10" ht="12.9" customHeight="1" x14ac:dyDescent="0.15">
      <c r="F385" s="3"/>
      <c r="G385" s="3"/>
      <c r="H385" s="3"/>
      <c r="I385" s="3"/>
      <c r="J385" s="3"/>
    </row>
    <row r="386" spans="6:10" ht="12.9" customHeight="1" x14ac:dyDescent="0.15">
      <c r="F386" s="3"/>
      <c r="G386" s="3"/>
      <c r="H386" s="3"/>
      <c r="I386" s="3"/>
      <c r="J386" s="3"/>
    </row>
    <row r="387" spans="6:10" ht="12.9" customHeight="1" x14ac:dyDescent="0.15">
      <c r="F387" s="3"/>
      <c r="G387" s="3"/>
      <c r="H387" s="3"/>
      <c r="I387" s="3"/>
      <c r="J387" s="3"/>
    </row>
    <row r="388" spans="6:10" ht="12.9" customHeight="1" x14ac:dyDescent="0.15">
      <c r="F388" s="3"/>
      <c r="G388" s="3"/>
      <c r="H388" s="3"/>
      <c r="I388" s="3"/>
      <c r="J388" s="3"/>
    </row>
    <row r="389" spans="6:10" ht="12.9" customHeight="1" x14ac:dyDescent="0.15">
      <c r="F389" s="3"/>
      <c r="G389" s="3"/>
      <c r="H389" s="3"/>
      <c r="I389" s="3"/>
      <c r="J389" s="3"/>
    </row>
    <row r="390" spans="6:10" ht="12.9" customHeight="1" x14ac:dyDescent="0.15">
      <c r="F390" s="3"/>
      <c r="G390" s="3"/>
      <c r="H390" s="3"/>
      <c r="I390" s="3"/>
      <c r="J390" s="3"/>
    </row>
    <row r="391" spans="6:10" ht="12.9" customHeight="1" x14ac:dyDescent="0.15">
      <c r="F391" s="3"/>
      <c r="G391" s="3"/>
      <c r="H391" s="3"/>
      <c r="I391" s="3"/>
      <c r="J391" s="3"/>
    </row>
    <row r="392" spans="6:10" ht="12.9" customHeight="1" x14ac:dyDescent="0.15">
      <c r="F392" s="3"/>
      <c r="G392" s="3"/>
      <c r="H392" s="3"/>
      <c r="I392" s="3"/>
      <c r="J392" s="3"/>
    </row>
    <row r="393" spans="6:10" ht="12.9" customHeight="1" x14ac:dyDescent="0.15">
      <c r="F393" s="3"/>
      <c r="G393" s="3"/>
      <c r="H393" s="3"/>
      <c r="I393" s="3"/>
      <c r="J393" s="3"/>
    </row>
    <row r="394" spans="6:10" ht="12.9" customHeight="1" x14ac:dyDescent="0.15">
      <c r="F394" s="3"/>
      <c r="G394" s="3"/>
      <c r="H394" s="3"/>
      <c r="I394" s="3"/>
      <c r="J394" s="3"/>
    </row>
    <row r="395" spans="6:10" ht="12.9" customHeight="1" x14ac:dyDescent="0.15">
      <c r="F395" s="3"/>
      <c r="G395" s="3"/>
      <c r="H395" s="3"/>
      <c r="I395" s="3"/>
      <c r="J395" s="3"/>
    </row>
    <row r="396" spans="6:10" ht="12.9" customHeight="1" x14ac:dyDescent="0.15">
      <c r="F396" s="3"/>
      <c r="G396" s="3"/>
      <c r="H396" s="3"/>
      <c r="I396" s="3"/>
      <c r="J396" s="3"/>
    </row>
    <row r="397" spans="6:10" ht="12.9" customHeight="1" x14ac:dyDescent="0.15">
      <c r="F397" s="3"/>
      <c r="G397" s="3"/>
      <c r="H397" s="3"/>
      <c r="I397" s="3"/>
      <c r="J397" s="3"/>
    </row>
    <row r="398" spans="6:10" ht="12.9" customHeight="1" x14ac:dyDescent="0.15">
      <c r="F398" s="3"/>
      <c r="G398" s="3"/>
      <c r="H398" s="3"/>
      <c r="I398" s="3"/>
      <c r="J398" s="3"/>
    </row>
    <row r="399" spans="6:10" ht="12.9" customHeight="1" x14ac:dyDescent="0.15">
      <c r="F399" s="3"/>
      <c r="G399" s="3"/>
      <c r="H399" s="3"/>
      <c r="I399" s="3"/>
      <c r="J399" s="3"/>
    </row>
    <row r="400" spans="6:10" ht="12.9" customHeight="1" x14ac:dyDescent="0.15">
      <c r="F400" s="3"/>
      <c r="G400" s="3"/>
      <c r="H400" s="3"/>
      <c r="I400" s="3"/>
      <c r="J400" s="3"/>
    </row>
    <row r="401" spans="6:10" ht="12.9" customHeight="1" x14ac:dyDescent="0.15">
      <c r="F401" s="3"/>
      <c r="G401" s="3"/>
      <c r="H401" s="3"/>
      <c r="I401" s="3"/>
      <c r="J401" s="3"/>
    </row>
    <row r="402" spans="6:10" ht="12.9" customHeight="1" x14ac:dyDescent="0.15">
      <c r="F402" s="3"/>
      <c r="G402" s="3"/>
      <c r="H402" s="3"/>
      <c r="I402" s="3"/>
      <c r="J402" s="3"/>
    </row>
    <row r="403" spans="6:10" ht="12.9" customHeight="1" x14ac:dyDescent="0.15">
      <c r="F403" s="3"/>
      <c r="G403" s="3"/>
      <c r="H403" s="3"/>
      <c r="I403" s="3"/>
      <c r="J403" s="3"/>
    </row>
    <row r="404" spans="6:10" ht="12.9" customHeight="1" x14ac:dyDescent="0.15">
      <c r="F404" s="3"/>
      <c r="G404" s="3"/>
      <c r="H404" s="3"/>
      <c r="I404" s="3"/>
      <c r="J404" s="3"/>
    </row>
    <row r="405" spans="6:10" ht="12.9" customHeight="1" x14ac:dyDescent="0.15">
      <c r="F405" s="3"/>
      <c r="G405" s="3"/>
      <c r="H405" s="3"/>
      <c r="I405" s="3"/>
      <c r="J405" s="3"/>
    </row>
    <row r="406" spans="6:10" ht="12.9" customHeight="1" x14ac:dyDescent="0.15">
      <c r="F406" s="3"/>
      <c r="G406" s="3"/>
      <c r="H406" s="3"/>
      <c r="I406" s="3"/>
      <c r="J406" s="3"/>
    </row>
    <row r="407" spans="6:10" ht="12.9" customHeight="1" x14ac:dyDescent="0.15">
      <c r="F407" s="3"/>
      <c r="G407" s="3"/>
      <c r="H407" s="3"/>
      <c r="I407" s="3"/>
      <c r="J407" s="3"/>
    </row>
    <row r="408" spans="6:10" ht="12.9" customHeight="1" x14ac:dyDescent="0.15">
      <c r="F408" s="3"/>
      <c r="G408" s="3"/>
      <c r="H408" s="3"/>
      <c r="I408" s="3"/>
      <c r="J408" s="3"/>
    </row>
    <row r="409" spans="6:10" ht="12.9" customHeight="1" x14ac:dyDescent="0.15">
      <c r="F409" s="3"/>
      <c r="G409" s="3"/>
      <c r="H409" s="3"/>
      <c r="I409" s="3"/>
      <c r="J409" s="3"/>
    </row>
    <row r="410" spans="6:10" ht="12.9" customHeight="1" x14ac:dyDescent="0.15">
      <c r="F410" s="3"/>
      <c r="G410" s="3"/>
      <c r="H410" s="3"/>
      <c r="I410" s="3"/>
      <c r="J410" s="3"/>
    </row>
    <row r="411" spans="6:10" ht="12.9" customHeight="1" x14ac:dyDescent="0.15">
      <c r="F411" s="3"/>
      <c r="G411" s="3"/>
      <c r="H411" s="3"/>
      <c r="I411" s="3"/>
      <c r="J411" s="3"/>
    </row>
    <row r="412" spans="6:10" ht="12.9" customHeight="1" x14ac:dyDescent="0.15">
      <c r="F412" s="3"/>
      <c r="G412" s="3"/>
      <c r="H412" s="3"/>
      <c r="I412" s="3"/>
      <c r="J412" s="3"/>
    </row>
    <row r="413" spans="6:10" ht="12.9" customHeight="1" x14ac:dyDescent="0.15">
      <c r="F413" s="3"/>
      <c r="G413" s="3"/>
      <c r="H413" s="3"/>
      <c r="I413" s="3"/>
      <c r="J413" s="3"/>
    </row>
    <row r="414" spans="6:10" ht="12.9" customHeight="1" x14ac:dyDescent="0.15">
      <c r="F414" s="3"/>
      <c r="G414" s="3"/>
      <c r="H414" s="3"/>
      <c r="I414" s="3"/>
      <c r="J414" s="3"/>
    </row>
    <row r="415" spans="6:10" ht="12.9" customHeight="1" x14ac:dyDescent="0.15">
      <c r="F415" s="3"/>
      <c r="G415" s="3"/>
      <c r="H415" s="3"/>
      <c r="I415" s="3"/>
      <c r="J415" s="3"/>
    </row>
    <row r="416" spans="6:10" ht="12.9" customHeight="1" x14ac:dyDescent="0.15">
      <c r="F416" s="3"/>
      <c r="G416" s="3"/>
      <c r="H416" s="3"/>
      <c r="I416" s="3"/>
      <c r="J416" s="3"/>
    </row>
    <row r="417" spans="6:10" ht="12.9" customHeight="1" x14ac:dyDescent="0.15">
      <c r="F417" s="3"/>
      <c r="G417" s="3"/>
      <c r="H417" s="3"/>
      <c r="I417" s="3"/>
      <c r="J417" s="3"/>
    </row>
    <row r="418" spans="6:10" ht="12.9" customHeight="1" x14ac:dyDescent="0.15">
      <c r="F418" s="3"/>
      <c r="G418" s="3"/>
      <c r="H418" s="3"/>
      <c r="I418" s="3"/>
      <c r="J418" s="3"/>
    </row>
    <row r="419" spans="6:10" ht="12.9" customHeight="1" x14ac:dyDescent="0.15">
      <c r="F419" s="3"/>
      <c r="G419" s="3"/>
      <c r="H419" s="3"/>
      <c r="I419" s="3"/>
      <c r="J419" s="3"/>
    </row>
    <row r="420" spans="6:10" ht="12.9" customHeight="1" x14ac:dyDescent="0.15">
      <c r="F420" s="3"/>
      <c r="G420" s="3"/>
      <c r="H420" s="3"/>
      <c r="I420" s="3"/>
      <c r="J420" s="3"/>
    </row>
    <row r="421" spans="6:10" ht="12.9" customHeight="1" x14ac:dyDescent="0.15">
      <c r="F421" s="3"/>
      <c r="G421" s="3"/>
      <c r="H421" s="3"/>
      <c r="I421" s="3"/>
      <c r="J421" s="3"/>
    </row>
    <row r="422" spans="6:10" ht="12.9" customHeight="1" x14ac:dyDescent="0.15">
      <c r="F422" s="3"/>
      <c r="G422" s="3"/>
      <c r="H422" s="3"/>
      <c r="I422" s="3"/>
      <c r="J422" s="3"/>
    </row>
    <row r="423" spans="6:10" ht="12.9" customHeight="1" x14ac:dyDescent="0.15">
      <c r="F423" s="3"/>
      <c r="G423" s="3"/>
      <c r="H423" s="3"/>
      <c r="I423" s="3"/>
      <c r="J423" s="3"/>
    </row>
    <row r="424" spans="6:10" ht="12.9" customHeight="1" x14ac:dyDescent="0.15">
      <c r="F424" s="3"/>
      <c r="G424" s="3"/>
      <c r="H424" s="3"/>
      <c r="I424" s="3"/>
      <c r="J424" s="3"/>
    </row>
    <row r="425" spans="6:10" ht="12.9" customHeight="1" x14ac:dyDescent="0.15">
      <c r="F425" s="3"/>
      <c r="G425" s="3"/>
      <c r="H425" s="3"/>
      <c r="I425" s="3"/>
      <c r="J425" s="3"/>
    </row>
    <row r="426" spans="6:10" ht="12.9" customHeight="1" x14ac:dyDescent="0.15">
      <c r="F426" s="3"/>
      <c r="G426" s="3"/>
      <c r="H426" s="3"/>
      <c r="I426" s="3"/>
      <c r="J426" s="3"/>
    </row>
    <row r="427" spans="6:10" ht="12.9" customHeight="1" x14ac:dyDescent="0.15">
      <c r="F427" s="3"/>
      <c r="G427" s="3"/>
      <c r="H427" s="3"/>
      <c r="I427" s="3"/>
      <c r="J427" s="3"/>
    </row>
    <row r="428" spans="6:10" ht="12.9" customHeight="1" x14ac:dyDescent="0.15">
      <c r="F428" s="3"/>
      <c r="G428" s="3"/>
      <c r="H428" s="3"/>
      <c r="I428" s="3"/>
      <c r="J428" s="3"/>
    </row>
    <row r="429" spans="6:10" ht="12.9" customHeight="1" x14ac:dyDescent="0.15">
      <c r="F429" s="3"/>
      <c r="G429" s="3"/>
      <c r="H429" s="3"/>
      <c r="I429" s="3"/>
      <c r="J429" s="3"/>
    </row>
    <row r="430" spans="6:10" ht="12.9" customHeight="1" x14ac:dyDescent="0.15">
      <c r="F430" s="3"/>
      <c r="G430" s="3"/>
      <c r="H430" s="3"/>
      <c r="I430" s="3"/>
      <c r="J430" s="3"/>
    </row>
    <row r="431" spans="6:10" ht="12.9" customHeight="1" x14ac:dyDescent="0.15">
      <c r="F431" s="3"/>
      <c r="G431" s="3"/>
      <c r="H431" s="3"/>
      <c r="I431" s="3"/>
      <c r="J431" s="3"/>
    </row>
    <row r="432" spans="6:10" ht="12.9" customHeight="1" x14ac:dyDescent="0.15">
      <c r="F432" s="3"/>
      <c r="G432" s="3"/>
      <c r="H432" s="3"/>
      <c r="I432" s="3"/>
      <c r="J432" s="3"/>
    </row>
    <row r="433" spans="6:10" ht="12.9" customHeight="1" x14ac:dyDescent="0.15">
      <c r="F433" s="3"/>
      <c r="G433" s="3"/>
      <c r="H433" s="3"/>
      <c r="I433" s="3"/>
      <c r="J433" s="3"/>
    </row>
    <row r="434" spans="6:10" ht="12.9" customHeight="1" x14ac:dyDescent="0.15">
      <c r="F434" s="3"/>
      <c r="G434" s="3"/>
      <c r="H434" s="3"/>
      <c r="I434" s="3"/>
      <c r="J434" s="3"/>
    </row>
    <row r="435" spans="6:10" ht="12.9" customHeight="1" x14ac:dyDescent="0.15">
      <c r="F435" s="3"/>
      <c r="G435" s="3"/>
      <c r="H435" s="3"/>
      <c r="I435" s="3"/>
      <c r="J435" s="3"/>
    </row>
    <row r="436" spans="6:10" ht="12.9" customHeight="1" x14ac:dyDescent="0.15">
      <c r="F436" s="3"/>
      <c r="G436" s="3"/>
      <c r="H436" s="3"/>
      <c r="I436" s="3"/>
      <c r="J436" s="3"/>
    </row>
    <row r="437" spans="6:10" ht="12.9" customHeight="1" x14ac:dyDescent="0.15">
      <c r="F437" s="3"/>
      <c r="G437" s="3"/>
      <c r="H437" s="3"/>
      <c r="I437" s="3"/>
      <c r="J437" s="3"/>
    </row>
    <row r="438" spans="6:10" ht="12.9" customHeight="1" x14ac:dyDescent="0.15">
      <c r="F438" s="3"/>
      <c r="G438" s="3"/>
      <c r="H438" s="3"/>
      <c r="I438" s="3"/>
      <c r="J438" s="3"/>
    </row>
    <row r="439" spans="6:10" ht="12.9" customHeight="1" x14ac:dyDescent="0.15">
      <c r="F439" s="3"/>
      <c r="G439" s="3"/>
      <c r="H439" s="3"/>
      <c r="I439" s="3"/>
      <c r="J439" s="3"/>
    </row>
    <row r="440" spans="6:10" ht="12.9" customHeight="1" x14ac:dyDescent="0.15">
      <c r="F440" s="3"/>
      <c r="G440" s="3"/>
      <c r="H440" s="3"/>
      <c r="I440" s="3"/>
      <c r="J440" s="3"/>
    </row>
    <row r="441" spans="6:10" ht="12.9" customHeight="1" x14ac:dyDescent="0.15">
      <c r="F441" s="3"/>
      <c r="G441" s="3"/>
      <c r="H441" s="3"/>
      <c r="I441" s="3"/>
      <c r="J441" s="3"/>
    </row>
    <row r="442" spans="6:10" ht="12.9" customHeight="1" x14ac:dyDescent="0.15">
      <c r="F442" s="3"/>
      <c r="G442" s="3"/>
      <c r="H442" s="3"/>
      <c r="I442" s="3"/>
      <c r="J442" s="3"/>
    </row>
    <row r="443" spans="6:10" ht="12.9" customHeight="1" x14ac:dyDescent="0.15">
      <c r="F443" s="3"/>
      <c r="G443" s="3"/>
      <c r="H443" s="3"/>
      <c r="I443" s="3"/>
      <c r="J443" s="3"/>
    </row>
    <row r="444" spans="6:10" ht="12.9" customHeight="1" x14ac:dyDescent="0.15">
      <c r="F444" s="3"/>
      <c r="G444" s="3"/>
      <c r="H444" s="3"/>
      <c r="I444" s="3"/>
      <c r="J444" s="3"/>
    </row>
    <row r="445" spans="6:10" ht="12.9" customHeight="1" x14ac:dyDescent="0.15">
      <c r="F445" s="3"/>
      <c r="G445" s="3"/>
      <c r="H445" s="3"/>
      <c r="I445" s="3"/>
      <c r="J445" s="3"/>
    </row>
    <row r="446" spans="6:10" ht="12.9" customHeight="1" x14ac:dyDescent="0.15">
      <c r="F446" s="3"/>
      <c r="G446" s="3"/>
      <c r="H446" s="3"/>
      <c r="I446" s="3"/>
      <c r="J446" s="3"/>
    </row>
    <row r="447" spans="6:10" ht="12.9" customHeight="1" x14ac:dyDescent="0.15">
      <c r="F447" s="3"/>
      <c r="G447" s="3"/>
      <c r="H447" s="3"/>
      <c r="I447" s="3"/>
      <c r="J447" s="3"/>
    </row>
    <row r="448" spans="6:10" ht="12.9" customHeight="1" x14ac:dyDescent="0.15">
      <c r="F448" s="3"/>
      <c r="G448" s="3"/>
      <c r="H448" s="3"/>
      <c r="I448" s="3"/>
      <c r="J448" s="3"/>
    </row>
    <row r="449" spans="6:10" ht="12.9" customHeight="1" x14ac:dyDescent="0.15">
      <c r="F449" s="3"/>
      <c r="G449" s="3"/>
      <c r="H449" s="3"/>
      <c r="I449" s="3"/>
      <c r="J449" s="3"/>
    </row>
    <row r="450" spans="6:10" ht="12.9" customHeight="1" x14ac:dyDescent="0.15">
      <c r="F450" s="3"/>
      <c r="G450" s="3"/>
      <c r="H450" s="3"/>
      <c r="I450" s="3"/>
      <c r="J450" s="3"/>
    </row>
    <row r="451" spans="6:10" ht="12.9" customHeight="1" x14ac:dyDescent="0.15">
      <c r="F451" s="3"/>
      <c r="G451" s="3"/>
      <c r="H451" s="3"/>
      <c r="I451" s="3"/>
      <c r="J451" s="3"/>
    </row>
    <row r="452" spans="6:10" ht="12.9" customHeight="1" x14ac:dyDescent="0.15">
      <c r="F452" s="3"/>
      <c r="G452" s="3"/>
      <c r="H452" s="3"/>
      <c r="I452" s="3"/>
      <c r="J452" s="3"/>
    </row>
    <row r="453" spans="6:10" ht="12.9" customHeight="1" x14ac:dyDescent="0.15">
      <c r="F453" s="3"/>
      <c r="G453" s="3"/>
      <c r="H453" s="3"/>
      <c r="I453" s="3"/>
      <c r="J453" s="3"/>
    </row>
    <row r="454" spans="6:10" ht="12.9" customHeight="1" x14ac:dyDescent="0.15">
      <c r="F454" s="3"/>
      <c r="G454" s="3"/>
      <c r="H454" s="3"/>
      <c r="I454" s="3"/>
      <c r="J454" s="3"/>
    </row>
    <row r="455" spans="6:10" ht="12.9" customHeight="1" x14ac:dyDescent="0.15">
      <c r="F455" s="3"/>
      <c r="G455" s="3"/>
      <c r="H455" s="3"/>
      <c r="I455" s="3"/>
      <c r="J455" s="3"/>
    </row>
    <row r="456" spans="6:10" ht="12.9" customHeight="1" x14ac:dyDescent="0.15">
      <c r="F456" s="3"/>
      <c r="G456" s="3"/>
      <c r="H456" s="3"/>
      <c r="I456" s="3"/>
      <c r="J456" s="3"/>
    </row>
    <row r="457" spans="6:10" ht="12.9" customHeight="1" x14ac:dyDescent="0.15">
      <c r="F457" s="3"/>
      <c r="G457" s="3"/>
      <c r="H457" s="3"/>
      <c r="I457" s="3"/>
      <c r="J457" s="3"/>
    </row>
    <row r="458" spans="6:10" ht="12.9" customHeight="1" x14ac:dyDescent="0.15">
      <c r="F458" s="3"/>
      <c r="G458" s="3"/>
      <c r="H458" s="3"/>
      <c r="I458" s="3"/>
      <c r="J458" s="3"/>
    </row>
    <row r="459" spans="6:10" ht="12.9" customHeight="1" x14ac:dyDescent="0.15">
      <c r="F459" s="3"/>
      <c r="G459" s="3"/>
      <c r="H459" s="3"/>
      <c r="I459" s="3"/>
      <c r="J459" s="3"/>
    </row>
    <row r="460" spans="6:10" ht="12.9" customHeight="1" x14ac:dyDescent="0.15">
      <c r="F460" s="3"/>
      <c r="G460" s="3"/>
      <c r="H460" s="3"/>
      <c r="I460" s="3"/>
      <c r="J460" s="3"/>
    </row>
    <row r="461" spans="6:10" ht="12.9" customHeight="1" x14ac:dyDescent="0.15">
      <c r="F461" s="3"/>
      <c r="G461" s="3"/>
      <c r="H461" s="3"/>
      <c r="I461" s="3"/>
      <c r="J461" s="3"/>
    </row>
    <row r="462" spans="6:10" ht="12.9" customHeight="1" x14ac:dyDescent="0.15">
      <c r="F462" s="3"/>
      <c r="G462" s="3"/>
      <c r="H462" s="3"/>
      <c r="I462" s="3"/>
      <c r="J462" s="3"/>
    </row>
    <row r="463" spans="6:10" ht="12.9" customHeight="1" x14ac:dyDescent="0.15">
      <c r="F463" s="3"/>
      <c r="G463" s="3"/>
      <c r="H463" s="3"/>
      <c r="I463" s="3"/>
      <c r="J463" s="3"/>
    </row>
    <row r="464" spans="6:10" ht="12.9" customHeight="1" x14ac:dyDescent="0.15">
      <c r="F464" s="3"/>
      <c r="G464" s="3"/>
      <c r="H464" s="3"/>
      <c r="I464" s="3"/>
      <c r="J464" s="3"/>
    </row>
    <row r="465" spans="6:10" ht="12.9" customHeight="1" x14ac:dyDescent="0.15">
      <c r="F465" s="3"/>
      <c r="G465" s="3"/>
      <c r="H465" s="3"/>
      <c r="I465" s="3"/>
      <c r="J465" s="3"/>
    </row>
    <row r="466" spans="6:10" ht="12.9" customHeight="1" x14ac:dyDescent="0.15">
      <c r="F466" s="3"/>
      <c r="G466" s="3"/>
      <c r="H466" s="3"/>
      <c r="I466" s="3"/>
      <c r="J466" s="3"/>
    </row>
    <row r="467" spans="6:10" ht="12.9" customHeight="1" x14ac:dyDescent="0.15">
      <c r="F467" s="3"/>
      <c r="G467" s="3"/>
      <c r="H467" s="3"/>
      <c r="I467" s="3"/>
      <c r="J467" s="3"/>
    </row>
    <row r="468" spans="6:10" ht="12.9" customHeight="1" x14ac:dyDescent="0.15">
      <c r="F468" s="3"/>
      <c r="G468" s="3"/>
      <c r="H468" s="3"/>
      <c r="I468" s="3"/>
      <c r="J468" s="3"/>
    </row>
    <row r="469" spans="6:10" ht="12.9" customHeight="1" x14ac:dyDescent="0.15">
      <c r="F469" s="3"/>
      <c r="G469" s="3"/>
      <c r="H469" s="3"/>
      <c r="I469" s="3"/>
      <c r="J469" s="3"/>
    </row>
    <row r="470" spans="6:10" ht="12.9" customHeight="1" x14ac:dyDescent="0.15">
      <c r="F470" s="3"/>
      <c r="G470" s="3"/>
      <c r="H470" s="3"/>
      <c r="I470" s="3"/>
      <c r="J470" s="3"/>
    </row>
    <row r="471" spans="6:10" ht="12.9" customHeight="1" x14ac:dyDescent="0.15">
      <c r="F471" s="3"/>
      <c r="G471" s="3"/>
      <c r="H471" s="3"/>
      <c r="I471" s="3"/>
      <c r="J471" s="3"/>
    </row>
    <row r="472" spans="6:10" ht="12.9" customHeight="1" x14ac:dyDescent="0.15">
      <c r="F472" s="3"/>
      <c r="G472" s="3"/>
      <c r="H472" s="3"/>
      <c r="I472" s="3"/>
      <c r="J472" s="3"/>
    </row>
    <row r="473" spans="6:10" ht="12.9" customHeight="1" x14ac:dyDescent="0.15">
      <c r="F473" s="3"/>
      <c r="G473" s="3"/>
      <c r="H473" s="3"/>
      <c r="I473" s="3"/>
      <c r="J473" s="3"/>
    </row>
    <row r="474" spans="6:10" ht="12.9" customHeight="1" x14ac:dyDescent="0.15">
      <c r="F474" s="3"/>
      <c r="G474" s="3"/>
      <c r="H474" s="3"/>
      <c r="I474" s="3"/>
      <c r="J474" s="3"/>
    </row>
    <row r="475" spans="6:10" ht="12.9" customHeight="1" x14ac:dyDescent="0.15">
      <c r="F475" s="3"/>
      <c r="G475" s="3"/>
      <c r="H475" s="3"/>
      <c r="I475" s="3"/>
      <c r="J475" s="3"/>
    </row>
    <row r="476" spans="6:10" ht="12.9" customHeight="1" x14ac:dyDescent="0.15">
      <c r="F476" s="3"/>
      <c r="G476" s="3"/>
      <c r="H476" s="3"/>
      <c r="I476" s="3"/>
      <c r="J476" s="3"/>
    </row>
    <row r="477" spans="6:10" ht="12.9" customHeight="1" x14ac:dyDescent="0.15">
      <c r="F477" s="3"/>
      <c r="G477" s="3"/>
      <c r="H477" s="3"/>
      <c r="I477" s="3"/>
      <c r="J477" s="3"/>
    </row>
    <row r="478" spans="6:10" ht="12.9" customHeight="1" x14ac:dyDescent="0.15">
      <c r="F478" s="3"/>
      <c r="G478" s="3"/>
      <c r="H478" s="3"/>
      <c r="I478" s="3"/>
      <c r="J478" s="3"/>
    </row>
    <row r="479" spans="6:10" ht="12.9" customHeight="1" x14ac:dyDescent="0.15">
      <c r="F479" s="3"/>
      <c r="G479" s="3"/>
      <c r="H479" s="3"/>
      <c r="I479" s="3"/>
      <c r="J479" s="3"/>
    </row>
    <row r="480" spans="6:10" ht="12.9" customHeight="1" x14ac:dyDescent="0.15">
      <c r="F480" s="3"/>
      <c r="G480" s="3"/>
      <c r="H480" s="3"/>
      <c r="I480" s="3"/>
      <c r="J480" s="3"/>
    </row>
    <row r="481" spans="6:10" ht="12.9" customHeight="1" x14ac:dyDescent="0.15">
      <c r="F481" s="3"/>
      <c r="G481" s="3"/>
      <c r="H481" s="3"/>
      <c r="I481" s="3"/>
      <c r="J481" s="3"/>
    </row>
    <row r="482" spans="6:10" ht="12.9" customHeight="1" x14ac:dyDescent="0.15">
      <c r="F482" s="3"/>
      <c r="G482" s="3"/>
      <c r="H482" s="3"/>
      <c r="I482" s="3"/>
      <c r="J482" s="3"/>
    </row>
    <row r="483" spans="6:10" ht="12.9" customHeight="1" x14ac:dyDescent="0.15">
      <c r="F483" s="3"/>
      <c r="G483" s="3"/>
      <c r="H483" s="3"/>
      <c r="I483" s="3"/>
      <c r="J483" s="3"/>
    </row>
    <row r="484" spans="6:10" ht="12.9" customHeight="1" x14ac:dyDescent="0.15">
      <c r="F484" s="3"/>
      <c r="G484" s="3"/>
      <c r="H484" s="3"/>
      <c r="I484" s="3"/>
      <c r="J484" s="3"/>
    </row>
    <row r="485" spans="6:10" ht="12.9" customHeight="1" x14ac:dyDescent="0.15">
      <c r="F485" s="3"/>
      <c r="G485" s="3"/>
      <c r="H485" s="3"/>
      <c r="I485" s="3"/>
      <c r="J485" s="3"/>
    </row>
    <row r="486" spans="6:10" ht="12.9" customHeight="1" x14ac:dyDescent="0.15">
      <c r="F486" s="3"/>
      <c r="G486" s="3"/>
      <c r="H486" s="3"/>
      <c r="I486" s="3"/>
      <c r="J486" s="3"/>
    </row>
    <row r="487" spans="6:10" ht="12.9" customHeight="1" x14ac:dyDescent="0.15">
      <c r="F487" s="3"/>
      <c r="G487" s="3"/>
      <c r="H487" s="3"/>
      <c r="I487" s="3"/>
      <c r="J487" s="3"/>
    </row>
    <row r="488" spans="6:10" ht="12.9" customHeight="1" x14ac:dyDescent="0.15">
      <c r="F488" s="3"/>
      <c r="G488" s="3"/>
      <c r="H488" s="3"/>
      <c r="I488" s="3"/>
      <c r="J488" s="3"/>
    </row>
    <row r="489" spans="6:10" ht="12.9" customHeight="1" x14ac:dyDescent="0.15">
      <c r="F489" s="3"/>
      <c r="G489" s="3"/>
      <c r="H489" s="3"/>
      <c r="I489" s="3"/>
      <c r="J489" s="3"/>
    </row>
    <row r="490" spans="6:10" ht="12.9" customHeight="1" x14ac:dyDescent="0.15">
      <c r="F490" s="3"/>
      <c r="G490" s="3"/>
      <c r="H490" s="3"/>
      <c r="I490" s="3"/>
      <c r="J490" s="3"/>
    </row>
    <row r="491" spans="6:10" ht="12.9" customHeight="1" x14ac:dyDescent="0.15">
      <c r="F491" s="3"/>
      <c r="G491" s="3"/>
      <c r="H491" s="3"/>
      <c r="I491" s="3"/>
      <c r="J491" s="3"/>
    </row>
    <row r="492" spans="6:10" ht="12.9" customHeight="1" x14ac:dyDescent="0.15">
      <c r="F492" s="3"/>
      <c r="G492" s="3"/>
      <c r="H492" s="3"/>
      <c r="I492" s="3"/>
      <c r="J492" s="3"/>
    </row>
    <row r="493" spans="6:10" ht="12.9" customHeight="1" x14ac:dyDescent="0.15">
      <c r="F493" s="3"/>
      <c r="G493" s="3"/>
      <c r="H493" s="3"/>
      <c r="I493" s="3"/>
      <c r="J493" s="3"/>
    </row>
    <row r="494" spans="6:10" ht="12.9" customHeight="1" x14ac:dyDescent="0.15">
      <c r="F494" s="3"/>
      <c r="G494" s="3"/>
      <c r="H494" s="3"/>
      <c r="I494" s="3"/>
      <c r="J494" s="3"/>
    </row>
    <row r="495" spans="6:10" ht="12.9" customHeight="1" x14ac:dyDescent="0.15">
      <c r="F495" s="3"/>
      <c r="G495" s="3"/>
      <c r="H495" s="3"/>
      <c r="I495" s="3"/>
      <c r="J495" s="3"/>
    </row>
    <row r="496" spans="6:10" ht="12.9" customHeight="1" x14ac:dyDescent="0.15">
      <c r="F496" s="3"/>
      <c r="G496" s="3"/>
      <c r="H496" s="3"/>
      <c r="I496" s="3"/>
      <c r="J496" s="3"/>
    </row>
    <row r="497" spans="6:10" ht="12.9" customHeight="1" x14ac:dyDescent="0.15">
      <c r="F497" s="3"/>
      <c r="G497" s="3"/>
      <c r="H497" s="3"/>
      <c r="I497" s="3"/>
      <c r="J497" s="3"/>
    </row>
    <row r="498" spans="6:10" ht="12.9" customHeight="1" x14ac:dyDescent="0.15">
      <c r="F498" s="3"/>
      <c r="G498" s="3"/>
      <c r="H498" s="3"/>
      <c r="I498" s="3"/>
      <c r="J498" s="3"/>
    </row>
    <row r="499" spans="6:10" ht="12.9" customHeight="1" x14ac:dyDescent="0.15">
      <c r="F499" s="3"/>
      <c r="G499" s="3"/>
      <c r="H499" s="3"/>
      <c r="I499" s="3"/>
      <c r="J499" s="3"/>
    </row>
    <row r="500" spans="6:10" ht="12.9" customHeight="1" x14ac:dyDescent="0.15">
      <c r="F500" s="3"/>
      <c r="G500" s="3"/>
      <c r="H500" s="3"/>
      <c r="I500" s="3"/>
      <c r="J500" s="3"/>
    </row>
    <row r="501" spans="6:10" ht="12.9" customHeight="1" x14ac:dyDescent="0.15">
      <c r="F501" s="3"/>
      <c r="G501" s="3"/>
      <c r="H501" s="3"/>
      <c r="I501" s="3"/>
      <c r="J501" s="3"/>
    </row>
    <row r="502" spans="6:10" ht="12.9" customHeight="1" x14ac:dyDescent="0.15">
      <c r="F502" s="3"/>
      <c r="G502" s="3"/>
      <c r="H502" s="3"/>
      <c r="I502" s="3"/>
      <c r="J502" s="3"/>
    </row>
    <row r="503" spans="6:10" ht="12.9" customHeight="1" x14ac:dyDescent="0.15">
      <c r="F503" s="3"/>
      <c r="G503" s="3"/>
      <c r="H503" s="3"/>
      <c r="I503" s="3"/>
      <c r="J503" s="3"/>
    </row>
    <row r="504" spans="6:10" ht="12.9" customHeight="1" x14ac:dyDescent="0.15">
      <c r="F504" s="3"/>
      <c r="G504" s="3"/>
      <c r="H504" s="3"/>
      <c r="I504" s="3"/>
      <c r="J504" s="3"/>
    </row>
    <row r="505" spans="6:10" ht="12.9" customHeight="1" x14ac:dyDescent="0.15">
      <c r="F505" s="3"/>
      <c r="G505" s="3"/>
      <c r="H505" s="3"/>
      <c r="I505" s="3"/>
      <c r="J505" s="3"/>
    </row>
    <row r="506" spans="6:10" ht="12.9" customHeight="1" x14ac:dyDescent="0.15">
      <c r="F506" s="3"/>
      <c r="G506" s="3"/>
      <c r="H506" s="3"/>
      <c r="I506" s="3"/>
      <c r="J506" s="3"/>
    </row>
    <row r="507" spans="6:10" ht="12.9" customHeight="1" x14ac:dyDescent="0.15">
      <c r="F507" s="3"/>
      <c r="G507" s="3"/>
      <c r="H507" s="3"/>
      <c r="I507" s="3"/>
      <c r="J507" s="3"/>
    </row>
    <row r="508" spans="6:10" ht="12.9" customHeight="1" x14ac:dyDescent="0.15">
      <c r="F508" s="3"/>
      <c r="G508" s="3"/>
      <c r="H508" s="3"/>
      <c r="I508" s="3"/>
      <c r="J508" s="3"/>
    </row>
    <row r="509" spans="6:10" ht="12.9" customHeight="1" x14ac:dyDescent="0.15">
      <c r="F509" s="3"/>
      <c r="G509" s="3"/>
      <c r="H509" s="3"/>
      <c r="I509" s="3"/>
      <c r="J509" s="3"/>
    </row>
    <row r="510" spans="6:10" ht="12.9" customHeight="1" x14ac:dyDescent="0.15">
      <c r="F510" s="3"/>
      <c r="G510" s="3"/>
      <c r="H510" s="3"/>
      <c r="I510" s="3"/>
      <c r="J510" s="3"/>
    </row>
    <row r="511" spans="6:10" ht="12.9" customHeight="1" x14ac:dyDescent="0.15">
      <c r="F511" s="3"/>
      <c r="G511" s="3"/>
      <c r="H511" s="3"/>
      <c r="I511" s="3"/>
      <c r="J511" s="3"/>
    </row>
    <row r="512" spans="6:10" ht="12.9" customHeight="1" x14ac:dyDescent="0.15">
      <c r="F512" s="3"/>
      <c r="G512" s="3"/>
      <c r="H512" s="3"/>
      <c r="I512" s="3"/>
      <c r="J512" s="3"/>
    </row>
    <row r="513" spans="6:10" ht="12.9" customHeight="1" x14ac:dyDescent="0.15">
      <c r="F513" s="3"/>
      <c r="G513" s="3"/>
      <c r="H513" s="3"/>
      <c r="I513" s="3"/>
      <c r="J513" s="3"/>
    </row>
    <row r="514" spans="6:10" ht="12.9" customHeight="1" x14ac:dyDescent="0.15">
      <c r="F514" s="3"/>
      <c r="G514" s="3"/>
      <c r="H514" s="3"/>
      <c r="I514" s="3"/>
      <c r="J514" s="3"/>
    </row>
    <row r="515" spans="6:10" ht="12.9" customHeight="1" x14ac:dyDescent="0.15">
      <c r="F515" s="3"/>
      <c r="G515" s="3"/>
      <c r="H515" s="3"/>
      <c r="I515" s="3"/>
      <c r="J515" s="3"/>
    </row>
    <row r="516" spans="6:10" ht="12.9" customHeight="1" x14ac:dyDescent="0.15">
      <c r="F516" s="3"/>
      <c r="G516" s="3"/>
      <c r="H516" s="3"/>
      <c r="I516" s="3"/>
      <c r="J516" s="3"/>
    </row>
    <row r="517" spans="6:10" ht="12.9" customHeight="1" x14ac:dyDescent="0.15">
      <c r="F517" s="3"/>
      <c r="G517" s="3"/>
      <c r="H517" s="3"/>
      <c r="I517" s="3"/>
      <c r="J517" s="3"/>
    </row>
    <row r="518" spans="6:10" ht="12.9" customHeight="1" x14ac:dyDescent="0.15">
      <c r="F518" s="3"/>
      <c r="G518" s="3"/>
      <c r="H518" s="3"/>
      <c r="I518" s="3"/>
      <c r="J518" s="3"/>
    </row>
    <row r="519" spans="6:10" ht="12.9" customHeight="1" x14ac:dyDescent="0.15">
      <c r="F519" s="3"/>
      <c r="G519" s="3"/>
      <c r="H519" s="3"/>
      <c r="I519" s="3"/>
      <c r="J519" s="3"/>
    </row>
    <row r="520" spans="6:10" ht="12.9" customHeight="1" x14ac:dyDescent="0.15">
      <c r="F520" s="3"/>
      <c r="G520" s="3"/>
      <c r="H520" s="3"/>
      <c r="I520" s="3"/>
      <c r="J520" s="3"/>
    </row>
    <row r="521" spans="6:10" ht="12.9" customHeight="1" x14ac:dyDescent="0.15">
      <c r="F521" s="3"/>
      <c r="G521" s="3"/>
      <c r="H521" s="3"/>
      <c r="I521" s="3"/>
      <c r="J521" s="3"/>
    </row>
    <row r="522" spans="6:10" ht="12.9" customHeight="1" x14ac:dyDescent="0.15">
      <c r="F522" s="3"/>
      <c r="G522" s="3"/>
      <c r="H522" s="3"/>
      <c r="I522" s="3"/>
      <c r="J522" s="3"/>
    </row>
    <row r="523" spans="6:10" ht="12.9" customHeight="1" x14ac:dyDescent="0.15">
      <c r="F523" s="3"/>
      <c r="G523" s="3"/>
      <c r="H523" s="3"/>
      <c r="I523" s="3"/>
      <c r="J523" s="3"/>
    </row>
    <row r="524" spans="6:10" ht="12.9" customHeight="1" x14ac:dyDescent="0.15">
      <c r="F524" s="3"/>
      <c r="G524" s="3"/>
      <c r="H524" s="3"/>
      <c r="I524" s="3"/>
      <c r="J524" s="3"/>
    </row>
    <row r="525" spans="6:10" ht="12.9" customHeight="1" x14ac:dyDescent="0.15">
      <c r="F525" s="3"/>
      <c r="G525" s="3"/>
      <c r="H525" s="3"/>
      <c r="I525" s="3"/>
      <c r="J525" s="3"/>
    </row>
    <row r="526" spans="6:10" ht="12.9" customHeight="1" x14ac:dyDescent="0.15">
      <c r="F526" s="3"/>
      <c r="G526" s="3"/>
      <c r="H526" s="3"/>
      <c r="I526" s="3"/>
      <c r="J526" s="3"/>
    </row>
    <row r="527" spans="6:10" ht="12.9" customHeight="1" x14ac:dyDescent="0.15">
      <c r="F527" s="3"/>
      <c r="G527" s="3"/>
      <c r="H527" s="3"/>
      <c r="I527" s="3"/>
      <c r="J527" s="3"/>
    </row>
    <row r="528" spans="6:10" ht="12.9" customHeight="1" x14ac:dyDescent="0.15">
      <c r="F528" s="3"/>
      <c r="G528" s="3"/>
      <c r="H528" s="3"/>
      <c r="I528" s="3"/>
      <c r="J528" s="3"/>
    </row>
    <row r="529" spans="6:10" ht="12.9" customHeight="1" x14ac:dyDescent="0.15">
      <c r="F529" s="3"/>
      <c r="G529" s="3"/>
      <c r="H529" s="3"/>
      <c r="I529" s="3"/>
      <c r="J529" s="3"/>
    </row>
    <row r="530" spans="6:10" ht="12.9" customHeight="1" x14ac:dyDescent="0.15">
      <c r="F530" s="3"/>
      <c r="G530" s="3"/>
      <c r="H530" s="3"/>
      <c r="I530" s="3"/>
      <c r="J530" s="3"/>
    </row>
    <row r="531" spans="6:10" ht="12.9" customHeight="1" x14ac:dyDescent="0.15">
      <c r="F531" s="3"/>
      <c r="G531" s="3"/>
      <c r="H531" s="3"/>
      <c r="I531" s="3"/>
      <c r="J531" s="3"/>
    </row>
    <row r="532" spans="6:10" ht="12.9" customHeight="1" x14ac:dyDescent="0.15">
      <c r="F532" s="3"/>
      <c r="G532" s="3"/>
      <c r="H532" s="3"/>
      <c r="I532" s="3"/>
      <c r="J532" s="3"/>
    </row>
    <row r="533" spans="6:10" ht="12.9" customHeight="1" x14ac:dyDescent="0.15">
      <c r="F533" s="3"/>
      <c r="G533" s="3"/>
      <c r="H533" s="3"/>
      <c r="I533" s="3"/>
      <c r="J533" s="3"/>
    </row>
    <row r="534" spans="6:10" ht="12.9" customHeight="1" x14ac:dyDescent="0.15">
      <c r="F534" s="3"/>
      <c r="G534" s="3"/>
      <c r="H534" s="3"/>
      <c r="I534" s="3"/>
      <c r="J534" s="3"/>
    </row>
    <row r="535" spans="6:10" ht="12.9" customHeight="1" x14ac:dyDescent="0.15">
      <c r="F535" s="3"/>
      <c r="G535" s="3"/>
      <c r="H535" s="3"/>
      <c r="I535" s="3"/>
      <c r="J535" s="3"/>
    </row>
    <row r="536" spans="6:10" ht="12.9" customHeight="1" x14ac:dyDescent="0.15">
      <c r="F536" s="3"/>
      <c r="G536" s="3"/>
      <c r="H536" s="3"/>
      <c r="I536" s="3"/>
      <c r="J536" s="3"/>
    </row>
    <row r="537" spans="6:10" ht="12.9" customHeight="1" x14ac:dyDescent="0.15">
      <c r="F537" s="3"/>
      <c r="G537" s="3"/>
      <c r="H537" s="3"/>
      <c r="I537" s="3"/>
      <c r="J537" s="3"/>
    </row>
    <row r="538" spans="6:10" ht="12.9" customHeight="1" x14ac:dyDescent="0.15">
      <c r="F538" s="3"/>
      <c r="G538" s="3"/>
      <c r="H538" s="3"/>
      <c r="I538" s="3"/>
      <c r="J538" s="3"/>
    </row>
    <row r="539" spans="6:10" ht="12.9" customHeight="1" x14ac:dyDescent="0.15">
      <c r="F539" s="3"/>
      <c r="G539" s="3"/>
      <c r="H539" s="3"/>
      <c r="I539" s="3"/>
      <c r="J539" s="3"/>
    </row>
    <row r="540" spans="6:10" ht="12.9" customHeight="1" x14ac:dyDescent="0.15">
      <c r="F540" s="3"/>
      <c r="G540" s="3"/>
      <c r="H540" s="3"/>
      <c r="I540" s="3"/>
      <c r="J540" s="3"/>
    </row>
    <row r="541" spans="6:10" ht="12.9" customHeight="1" x14ac:dyDescent="0.15">
      <c r="F541" s="3"/>
      <c r="G541" s="3"/>
      <c r="H541" s="3"/>
      <c r="I541" s="3"/>
      <c r="J541" s="3"/>
    </row>
    <row r="542" spans="6:10" ht="12.9" customHeight="1" x14ac:dyDescent="0.15">
      <c r="F542" s="3"/>
      <c r="G542" s="3"/>
      <c r="H542" s="3"/>
      <c r="I542" s="3"/>
      <c r="J542" s="3"/>
    </row>
    <row r="543" spans="6:10" ht="12.9" customHeight="1" x14ac:dyDescent="0.15">
      <c r="F543" s="3"/>
      <c r="G543" s="3"/>
      <c r="H543" s="3"/>
      <c r="I543" s="3"/>
      <c r="J543" s="3"/>
    </row>
    <row r="544" spans="6:10" ht="12.9" customHeight="1" x14ac:dyDescent="0.15">
      <c r="F544" s="3"/>
      <c r="G544" s="3"/>
      <c r="H544" s="3"/>
      <c r="I544" s="3"/>
      <c r="J544" s="3"/>
    </row>
    <row r="545" spans="6:10" ht="12.9" customHeight="1" x14ac:dyDescent="0.15">
      <c r="F545" s="3"/>
      <c r="G545" s="3"/>
      <c r="H545" s="3"/>
      <c r="I545" s="3"/>
      <c r="J545" s="3"/>
    </row>
    <row r="546" spans="6:10" ht="12.9" customHeight="1" x14ac:dyDescent="0.15">
      <c r="F546" s="3"/>
      <c r="G546" s="3"/>
      <c r="H546" s="3"/>
      <c r="I546" s="3"/>
      <c r="J546" s="3"/>
    </row>
    <row r="547" spans="6:10" ht="12.9" customHeight="1" x14ac:dyDescent="0.15">
      <c r="F547" s="3"/>
      <c r="G547" s="3"/>
      <c r="H547" s="3"/>
      <c r="I547" s="3"/>
      <c r="J547" s="3"/>
    </row>
    <row r="548" spans="6:10" ht="12.9" customHeight="1" x14ac:dyDescent="0.15">
      <c r="F548" s="3"/>
      <c r="G548" s="3"/>
      <c r="H548" s="3"/>
      <c r="I548" s="3"/>
      <c r="J548" s="3"/>
    </row>
    <row r="549" spans="6:10" ht="12.9" customHeight="1" x14ac:dyDescent="0.15">
      <c r="F549" s="3"/>
      <c r="G549" s="3"/>
      <c r="H549" s="3"/>
      <c r="I549" s="3"/>
      <c r="J549" s="3"/>
    </row>
    <row r="550" spans="6:10" ht="12.9" customHeight="1" x14ac:dyDescent="0.15">
      <c r="F550" s="3"/>
      <c r="G550" s="3"/>
      <c r="H550" s="3"/>
      <c r="I550" s="3"/>
      <c r="J550" s="3"/>
    </row>
    <row r="551" spans="6:10" ht="12.9" customHeight="1" x14ac:dyDescent="0.15">
      <c r="F551" s="3"/>
      <c r="G551" s="3"/>
      <c r="H551" s="3"/>
      <c r="I551" s="3"/>
      <c r="J551" s="3"/>
    </row>
    <row r="552" spans="6:10" ht="12.9" customHeight="1" x14ac:dyDescent="0.15">
      <c r="F552" s="3"/>
      <c r="G552" s="3"/>
      <c r="H552" s="3"/>
      <c r="I552" s="3"/>
      <c r="J552" s="3"/>
    </row>
    <row r="553" spans="6:10" ht="12.9" customHeight="1" x14ac:dyDescent="0.15">
      <c r="F553" s="3"/>
      <c r="G553" s="3"/>
      <c r="H553" s="3"/>
      <c r="I553" s="3"/>
      <c r="J553" s="3"/>
    </row>
    <row r="554" spans="6:10" ht="12.9" customHeight="1" x14ac:dyDescent="0.15">
      <c r="F554" s="3"/>
      <c r="G554" s="3"/>
      <c r="H554" s="3"/>
      <c r="I554" s="3"/>
      <c r="J554" s="3"/>
    </row>
    <row r="555" spans="6:10" ht="12.9" customHeight="1" x14ac:dyDescent="0.15">
      <c r="F555" s="3"/>
      <c r="G555" s="3"/>
      <c r="H555" s="3"/>
      <c r="I555" s="3"/>
      <c r="J555" s="3"/>
    </row>
    <row r="556" spans="6:10" ht="12.9" customHeight="1" x14ac:dyDescent="0.15">
      <c r="F556" s="3"/>
      <c r="G556" s="3"/>
      <c r="H556" s="3"/>
      <c r="I556" s="3"/>
      <c r="J556" s="3"/>
    </row>
    <row r="557" spans="6:10" ht="12.9" customHeight="1" x14ac:dyDescent="0.15">
      <c r="F557" s="3"/>
      <c r="G557" s="3"/>
      <c r="H557" s="3"/>
      <c r="I557" s="3"/>
      <c r="J557" s="3"/>
    </row>
    <row r="558" spans="6:10" ht="12.9" customHeight="1" x14ac:dyDescent="0.15">
      <c r="F558" s="3"/>
      <c r="G558" s="3"/>
      <c r="H558" s="3"/>
      <c r="I558" s="3"/>
      <c r="J558" s="3"/>
    </row>
    <row r="559" spans="6:10" ht="12.9" customHeight="1" x14ac:dyDescent="0.15">
      <c r="F559" s="3"/>
      <c r="G559" s="3"/>
      <c r="H559" s="3"/>
      <c r="I559" s="3"/>
      <c r="J559" s="3"/>
    </row>
    <row r="560" spans="6:10" ht="12.9" customHeight="1" x14ac:dyDescent="0.15">
      <c r="F560" s="3"/>
      <c r="G560" s="3"/>
      <c r="H560" s="3"/>
      <c r="I560" s="3"/>
      <c r="J560" s="3"/>
    </row>
    <row r="561" spans="6:10" ht="12.9" customHeight="1" x14ac:dyDescent="0.15">
      <c r="F561" s="3"/>
      <c r="G561" s="3"/>
      <c r="H561" s="3"/>
      <c r="I561" s="3"/>
      <c r="J561" s="3"/>
    </row>
    <row r="562" spans="6:10" ht="12.9" customHeight="1" x14ac:dyDescent="0.15">
      <c r="F562" s="3"/>
      <c r="G562" s="3"/>
      <c r="H562" s="3"/>
      <c r="I562" s="3"/>
      <c r="J562" s="3"/>
    </row>
    <row r="563" spans="6:10" ht="12.9" customHeight="1" x14ac:dyDescent="0.15">
      <c r="F563" s="3"/>
      <c r="G563" s="3"/>
      <c r="H563" s="3"/>
      <c r="I563" s="3"/>
      <c r="J563" s="3"/>
    </row>
    <row r="564" spans="6:10" ht="12.9" customHeight="1" x14ac:dyDescent="0.15">
      <c r="F564" s="3"/>
      <c r="G564" s="3"/>
      <c r="H564" s="3"/>
      <c r="I564" s="3"/>
      <c r="J564" s="3"/>
    </row>
    <row r="565" spans="6:10" ht="12.9" customHeight="1" x14ac:dyDescent="0.15">
      <c r="F565" s="3"/>
      <c r="G565" s="3"/>
      <c r="H565" s="3"/>
      <c r="I565" s="3"/>
      <c r="J565" s="3"/>
    </row>
    <row r="566" spans="6:10" ht="12.9" customHeight="1" x14ac:dyDescent="0.15">
      <c r="F566" s="3"/>
      <c r="G566" s="3"/>
      <c r="H566" s="3"/>
      <c r="I566" s="3"/>
      <c r="J566" s="3"/>
    </row>
    <row r="567" spans="6:10" ht="12.9" customHeight="1" x14ac:dyDescent="0.15">
      <c r="F567" s="3"/>
      <c r="G567" s="3"/>
      <c r="H567" s="3"/>
      <c r="I567" s="3"/>
      <c r="J567" s="3"/>
    </row>
    <row r="568" spans="6:10" ht="12.9" customHeight="1" x14ac:dyDescent="0.15">
      <c r="F568" s="3"/>
      <c r="G568" s="3"/>
      <c r="H568" s="3"/>
      <c r="I568" s="3"/>
      <c r="J568" s="3"/>
    </row>
    <row r="569" spans="6:10" ht="12.9" customHeight="1" x14ac:dyDescent="0.15">
      <c r="F569" s="3"/>
      <c r="G569" s="3"/>
      <c r="H569" s="3"/>
      <c r="I569" s="3"/>
      <c r="J569" s="3"/>
    </row>
    <row r="570" spans="6:10" ht="12.9" customHeight="1" x14ac:dyDescent="0.15">
      <c r="F570" s="3"/>
      <c r="G570" s="3"/>
      <c r="H570" s="3"/>
      <c r="I570" s="3"/>
      <c r="J570" s="3"/>
    </row>
    <row r="571" spans="6:10" ht="12.9" customHeight="1" x14ac:dyDescent="0.15">
      <c r="F571" s="3"/>
      <c r="G571" s="3"/>
      <c r="H571" s="3"/>
      <c r="I571" s="3"/>
      <c r="J571" s="3"/>
    </row>
    <row r="572" spans="6:10" ht="12.9" customHeight="1" x14ac:dyDescent="0.15">
      <c r="F572" s="3"/>
      <c r="G572" s="3"/>
      <c r="H572" s="3"/>
      <c r="I572" s="3"/>
      <c r="J572" s="3"/>
    </row>
    <row r="573" spans="6:10" ht="12.9" customHeight="1" x14ac:dyDescent="0.15">
      <c r="F573" s="3"/>
      <c r="G573" s="3"/>
      <c r="H573" s="3"/>
      <c r="I573" s="3"/>
      <c r="J573" s="3"/>
    </row>
    <row r="574" spans="6:10" ht="12.9" customHeight="1" x14ac:dyDescent="0.15">
      <c r="F574" s="3"/>
      <c r="G574" s="3"/>
      <c r="H574" s="3"/>
      <c r="I574" s="3"/>
      <c r="J574" s="3"/>
    </row>
    <row r="575" spans="6:10" ht="12.9" customHeight="1" x14ac:dyDescent="0.15">
      <c r="F575" s="3"/>
      <c r="G575" s="3"/>
      <c r="H575" s="3"/>
      <c r="I575" s="3"/>
      <c r="J575" s="3"/>
    </row>
    <row r="576" spans="6:10" ht="12.9" customHeight="1" x14ac:dyDescent="0.15">
      <c r="F576" s="3"/>
      <c r="G576" s="3"/>
      <c r="H576" s="3"/>
      <c r="I576" s="3"/>
      <c r="J576" s="3"/>
    </row>
    <row r="577" spans="6:10" ht="12.9" customHeight="1" x14ac:dyDescent="0.15">
      <c r="F577" s="3"/>
      <c r="G577" s="3"/>
      <c r="H577" s="3"/>
      <c r="I577" s="3"/>
      <c r="J577" s="3"/>
    </row>
    <row r="578" spans="6:10" ht="12.9" customHeight="1" x14ac:dyDescent="0.15">
      <c r="F578" s="3"/>
      <c r="G578" s="3"/>
      <c r="H578" s="3"/>
      <c r="I578" s="3"/>
      <c r="J578" s="3"/>
    </row>
    <row r="579" spans="6:10" ht="12.9" customHeight="1" x14ac:dyDescent="0.15">
      <c r="F579" s="3"/>
      <c r="G579" s="3"/>
      <c r="H579" s="3"/>
      <c r="I579" s="3"/>
      <c r="J579" s="3"/>
    </row>
    <row r="580" spans="6:10" ht="12.9" customHeight="1" x14ac:dyDescent="0.15">
      <c r="F580" s="3"/>
      <c r="G580" s="3"/>
      <c r="H580" s="3"/>
      <c r="I580" s="3"/>
      <c r="J580" s="3"/>
    </row>
    <row r="581" spans="6:10" ht="12.9" customHeight="1" x14ac:dyDescent="0.15">
      <c r="F581" s="3"/>
      <c r="G581" s="3"/>
      <c r="H581" s="3"/>
      <c r="I581" s="3"/>
      <c r="J581" s="3"/>
    </row>
    <row r="582" spans="6:10" ht="12.9" customHeight="1" x14ac:dyDescent="0.15">
      <c r="F582" s="3"/>
      <c r="G582" s="3"/>
      <c r="H582" s="3"/>
      <c r="I582" s="3"/>
      <c r="J582" s="3"/>
    </row>
    <row r="583" spans="6:10" ht="12.9" customHeight="1" x14ac:dyDescent="0.15">
      <c r="F583" s="3"/>
      <c r="G583" s="3"/>
      <c r="H583" s="3"/>
      <c r="I583" s="3"/>
      <c r="J583" s="3"/>
    </row>
    <row r="584" spans="6:10" ht="12.9" customHeight="1" x14ac:dyDescent="0.15">
      <c r="F584" s="3"/>
      <c r="G584" s="3"/>
      <c r="H584" s="3"/>
      <c r="I584" s="3"/>
      <c r="J584" s="3"/>
    </row>
    <row r="585" spans="6:10" ht="12.9" customHeight="1" x14ac:dyDescent="0.15">
      <c r="F585" s="3"/>
      <c r="G585" s="3"/>
      <c r="H585" s="3"/>
      <c r="I585" s="3"/>
      <c r="J585" s="3"/>
    </row>
    <row r="586" spans="6:10" ht="12.9" customHeight="1" x14ac:dyDescent="0.15">
      <c r="F586" s="3"/>
      <c r="G586" s="3"/>
      <c r="H586" s="3"/>
      <c r="I586" s="3"/>
      <c r="J586" s="3"/>
    </row>
    <row r="587" spans="6:10" ht="12.9" customHeight="1" x14ac:dyDescent="0.15">
      <c r="F587" s="3"/>
      <c r="G587" s="3"/>
      <c r="H587" s="3"/>
      <c r="I587" s="3"/>
      <c r="J587" s="3"/>
    </row>
    <row r="588" spans="6:10" ht="12.9" customHeight="1" x14ac:dyDescent="0.15">
      <c r="F588" s="3"/>
      <c r="G588" s="3"/>
      <c r="H588" s="3"/>
      <c r="I588" s="3"/>
      <c r="J588" s="3"/>
    </row>
    <row r="589" spans="6:10" ht="12.9" customHeight="1" x14ac:dyDescent="0.15">
      <c r="F589" s="3"/>
      <c r="G589" s="3"/>
      <c r="H589" s="3"/>
      <c r="I589" s="3"/>
      <c r="J589" s="3"/>
    </row>
    <row r="590" spans="6:10" ht="12.9" customHeight="1" x14ac:dyDescent="0.15">
      <c r="F590" s="3"/>
      <c r="G590" s="3"/>
      <c r="H590" s="3"/>
      <c r="I590" s="3"/>
      <c r="J590" s="3"/>
    </row>
    <row r="591" spans="6:10" ht="12.9" customHeight="1" x14ac:dyDescent="0.15">
      <c r="F591" s="3"/>
      <c r="G591" s="3"/>
      <c r="H591" s="3"/>
      <c r="I591" s="3"/>
      <c r="J591" s="3"/>
    </row>
    <row r="592" spans="6:10" ht="12.9" customHeight="1" x14ac:dyDescent="0.15">
      <c r="F592" s="3"/>
      <c r="G592" s="3"/>
      <c r="H592" s="3"/>
      <c r="I592" s="3"/>
      <c r="J592" s="3"/>
    </row>
    <row r="593" spans="6:10" ht="12.9" customHeight="1" x14ac:dyDescent="0.15">
      <c r="F593" s="3"/>
      <c r="G593" s="3"/>
      <c r="H593" s="3"/>
      <c r="I593" s="3"/>
      <c r="J593" s="3"/>
    </row>
    <row r="594" spans="6:10" ht="12.9" customHeight="1" x14ac:dyDescent="0.15">
      <c r="F594" s="3"/>
      <c r="G594" s="3"/>
      <c r="H594" s="3"/>
      <c r="I594" s="3"/>
      <c r="J594" s="3"/>
    </row>
    <row r="595" spans="6:10" ht="12.9" customHeight="1" x14ac:dyDescent="0.15">
      <c r="F595" s="3"/>
      <c r="G595" s="3"/>
      <c r="H595" s="3"/>
      <c r="I595" s="3"/>
      <c r="J595" s="3"/>
    </row>
    <row r="596" spans="6:10" ht="12.9" customHeight="1" x14ac:dyDescent="0.15">
      <c r="F596" s="3"/>
      <c r="G596" s="3"/>
      <c r="H596" s="3"/>
      <c r="I596" s="3"/>
      <c r="J596" s="3"/>
    </row>
    <row r="597" spans="6:10" ht="12.9" customHeight="1" x14ac:dyDescent="0.15">
      <c r="F597" s="3"/>
      <c r="G597" s="3"/>
      <c r="H597" s="3"/>
      <c r="I597" s="3"/>
      <c r="J597" s="3"/>
    </row>
    <row r="598" spans="6:10" ht="12.9" customHeight="1" x14ac:dyDescent="0.15">
      <c r="F598" s="3"/>
      <c r="G598" s="3"/>
      <c r="H598" s="3"/>
      <c r="I598" s="3"/>
      <c r="J598" s="3"/>
    </row>
    <row r="599" spans="6:10" ht="12.9" customHeight="1" x14ac:dyDescent="0.15">
      <c r="F599" s="3"/>
      <c r="G599" s="3"/>
      <c r="H599" s="3"/>
      <c r="I599" s="3"/>
      <c r="J599" s="3"/>
    </row>
    <row r="600" spans="6:10" ht="12.9" customHeight="1" x14ac:dyDescent="0.15">
      <c r="F600" s="3"/>
      <c r="G600" s="3"/>
      <c r="H600" s="3"/>
      <c r="I600" s="3"/>
      <c r="J600" s="3"/>
    </row>
    <row r="601" spans="6:10" ht="12.9" customHeight="1" x14ac:dyDescent="0.15">
      <c r="F601" s="3"/>
      <c r="G601" s="3"/>
      <c r="H601" s="3"/>
      <c r="I601" s="3"/>
      <c r="J601" s="3"/>
    </row>
    <row r="602" spans="6:10" ht="12.9" customHeight="1" x14ac:dyDescent="0.15">
      <c r="F602" s="3"/>
      <c r="G602" s="3"/>
      <c r="H602" s="3"/>
      <c r="I602" s="3"/>
      <c r="J602" s="3"/>
    </row>
    <row r="603" spans="6:10" ht="12.9" customHeight="1" x14ac:dyDescent="0.15">
      <c r="F603" s="3"/>
      <c r="G603" s="3"/>
      <c r="H603" s="3"/>
      <c r="I603" s="3"/>
      <c r="J603" s="3"/>
    </row>
    <row r="604" spans="6:10" ht="12.9" customHeight="1" x14ac:dyDescent="0.15">
      <c r="F604" s="3"/>
      <c r="G604" s="3"/>
      <c r="H604" s="3"/>
      <c r="I604" s="3"/>
      <c r="J604" s="3"/>
    </row>
    <row r="605" spans="6:10" ht="12.9" customHeight="1" x14ac:dyDescent="0.15">
      <c r="F605" s="3"/>
      <c r="G605" s="3"/>
      <c r="H605" s="3"/>
      <c r="I605" s="3"/>
      <c r="J605" s="3"/>
    </row>
    <row r="606" spans="6:10" ht="12.9" customHeight="1" x14ac:dyDescent="0.15">
      <c r="F606" s="3"/>
      <c r="G606" s="3"/>
      <c r="H606" s="3"/>
      <c r="I606" s="3"/>
      <c r="J606" s="3"/>
    </row>
    <row r="607" spans="6:10" ht="12.9" customHeight="1" x14ac:dyDescent="0.15">
      <c r="F607" s="3"/>
      <c r="G607" s="3"/>
      <c r="H607" s="3"/>
      <c r="I607" s="3"/>
      <c r="J607" s="3"/>
    </row>
    <row r="608" spans="6:10" ht="12.9" customHeight="1" x14ac:dyDescent="0.15">
      <c r="F608" s="3"/>
      <c r="G608" s="3"/>
      <c r="H608" s="3"/>
      <c r="I608" s="3"/>
      <c r="J608" s="3"/>
    </row>
    <row r="609" spans="6:10" ht="12.9" customHeight="1" x14ac:dyDescent="0.15">
      <c r="F609" s="3"/>
      <c r="G609" s="3"/>
      <c r="H609" s="3"/>
      <c r="I609" s="3"/>
      <c r="J609" s="3"/>
    </row>
    <row r="610" spans="6:10" ht="12.9" customHeight="1" x14ac:dyDescent="0.15">
      <c r="F610" s="3"/>
      <c r="G610" s="3"/>
      <c r="H610" s="3"/>
      <c r="I610" s="3"/>
      <c r="J610" s="3"/>
    </row>
    <row r="611" spans="6:10" ht="12.9" customHeight="1" x14ac:dyDescent="0.15">
      <c r="F611" s="3"/>
      <c r="G611" s="3"/>
      <c r="H611" s="3"/>
      <c r="I611" s="3"/>
      <c r="J611" s="3"/>
    </row>
    <row r="612" spans="6:10" ht="12.9" customHeight="1" x14ac:dyDescent="0.15">
      <c r="F612" s="3"/>
      <c r="G612" s="3"/>
      <c r="H612" s="3"/>
      <c r="I612" s="3"/>
      <c r="J612" s="3"/>
    </row>
    <row r="613" spans="6:10" ht="12.9" customHeight="1" x14ac:dyDescent="0.15">
      <c r="F613" s="3"/>
      <c r="G613" s="3"/>
      <c r="H613" s="3"/>
      <c r="I613" s="3"/>
      <c r="J613" s="3"/>
    </row>
    <row r="614" spans="6:10" ht="12.9" customHeight="1" x14ac:dyDescent="0.15">
      <c r="F614" s="3"/>
      <c r="G614" s="3"/>
      <c r="H614" s="3"/>
      <c r="I614" s="3"/>
      <c r="J614" s="3"/>
    </row>
    <row r="615" spans="6:10" ht="12.9" customHeight="1" x14ac:dyDescent="0.15">
      <c r="F615" s="3"/>
      <c r="G615" s="3"/>
      <c r="H615" s="3"/>
      <c r="I615" s="3"/>
      <c r="J615" s="3"/>
    </row>
    <row r="616" spans="6:10" ht="12.9" customHeight="1" x14ac:dyDescent="0.15">
      <c r="F616" s="3"/>
      <c r="G616" s="3"/>
      <c r="H616" s="3"/>
      <c r="I616" s="3"/>
      <c r="J616" s="3"/>
    </row>
    <row r="617" spans="6:10" ht="12.9" customHeight="1" x14ac:dyDescent="0.15">
      <c r="F617" s="3"/>
      <c r="G617" s="3"/>
      <c r="H617" s="3"/>
      <c r="I617" s="3"/>
      <c r="J617" s="3"/>
    </row>
    <row r="618" spans="6:10" ht="12.9" customHeight="1" x14ac:dyDescent="0.15">
      <c r="F618" s="3"/>
      <c r="G618" s="3"/>
      <c r="H618" s="3"/>
      <c r="I618" s="3"/>
      <c r="J618" s="3"/>
    </row>
    <row r="619" spans="6:10" ht="12.9" customHeight="1" x14ac:dyDescent="0.15">
      <c r="F619" s="3"/>
      <c r="G619" s="3"/>
      <c r="H619" s="3"/>
      <c r="I619" s="3"/>
      <c r="J619" s="3"/>
    </row>
    <row r="620" spans="6:10" ht="12.9" customHeight="1" x14ac:dyDescent="0.15">
      <c r="F620" s="3"/>
      <c r="G620" s="3"/>
      <c r="H620" s="3"/>
      <c r="I620" s="3"/>
      <c r="J620" s="3"/>
    </row>
    <row r="621" spans="6:10" ht="12.9" customHeight="1" x14ac:dyDescent="0.15">
      <c r="F621" s="3"/>
      <c r="G621" s="3"/>
      <c r="H621" s="3"/>
      <c r="I621" s="3"/>
      <c r="J621" s="3"/>
    </row>
    <row r="622" spans="6:10" ht="12.9" customHeight="1" x14ac:dyDescent="0.15">
      <c r="F622" s="3"/>
      <c r="G622" s="3"/>
      <c r="H622" s="3"/>
      <c r="I622" s="3"/>
      <c r="J622" s="3"/>
    </row>
    <row r="623" spans="6:10" ht="12.9" customHeight="1" x14ac:dyDescent="0.15">
      <c r="F623" s="3"/>
      <c r="G623" s="3"/>
      <c r="H623" s="3"/>
      <c r="I623" s="3"/>
      <c r="J623" s="3"/>
    </row>
    <row r="624" spans="6:10" ht="12.9" customHeight="1" x14ac:dyDescent="0.15">
      <c r="F624" s="3"/>
      <c r="G624" s="3"/>
      <c r="H624" s="3"/>
      <c r="I624" s="3"/>
      <c r="J624" s="3"/>
    </row>
    <row r="625" spans="6:10" ht="12.9" customHeight="1" x14ac:dyDescent="0.15">
      <c r="F625" s="3"/>
      <c r="G625" s="3"/>
      <c r="H625" s="3"/>
      <c r="I625" s="3"/>
      <c r="J625" s="3"/>
    </row>
    <row r="626" spans="6:10" ht="12.9" customHeight="1" x14ac:dyDescent="0.15">
      <c r="F626" s="3"/>
      <c r="G626" s="3"/>
      <c r="H626" s="3"/>
      <c r="I626" s="3"/>
      <c r="J626" s="3"/>
    </row>
    <row r="627" spans="6:10" ht="12.9" customHeight="1" x14ac:dyDescent="0.15">
      <c r="F627" s="3"/>
      <c r="G627" s="3"/>
      <c r="H627" s="3"/>
      <c r="I627" s="3"/>
      <c r="J627" s="3"/>
    </row>
    <row r="628" spans="6:10" ht="12.9" customHeight="1" x14ac:dyDescent="0.15">
      <c r="F628" s="3"/>
      <c r="G628" s="3"/>
      <c r="H628" s="3"/>
      <c r="I628" s="3"/>
      <c r="J628" s="3"/>
    </row>
    <row r="629" spans="6:10" ht="12.9" customHeight="1" x14ac:dyDescent="0.15">
      <c r="F629" s="3"/>
      <c r="G629" s="3"/>
      <c r="H629" s="3"/>
      <c r="I629" s="3"/>
      <c r="J629" s="3"/>
    </row>
    <row r="630" spans="6:10" ht="12.9" customHeight="1" x14ac:dyDescent="0.15">
      <c r="F630" s="3"/>
      <c r="G630" s="3"/>
      <c r="H630" s="3"/>
      <c r="I630" s="3"/>
      <c r="J630" s="3"/>
    </row>
    <row r="631" spans="6:10" ht="12.9" customHeight="1" x14ac:dyDescent="0.15">
      <c r="F631" s="3"/>
      <c r="G631" s="3"/>
      <c r="H631" s="3"/>
      <c r="I631" s="3"/>
      <c r="J631" s="3"/>
    </row>
    <row r="632" spans="6:10" ht="12.9" customHeight="1" x14ac:dyDescent="0.15">
      <c r="F632" s="3"/>
      <c r="G632" s="3"/>
      <c r="H632" s="3"/>
      <c r="I632" s="3"/>
      <c r="J632" s="3"/>
    </row>
    <row r="633" spans="6:10" ht="12.9" customHeight="1" x14ac:dyDescent="0.15">
      <c r="F633" s="3"/>
      <c r="G633" s="3"/>
      <c r="H633" s="3"/>
      <c r="I633" s="3"/>
      <c r="J633" s="3"/>
    </row>
    <row r="634" spans="6:10" ht="12.9" customHeight="1" x14ac:dyDescent="0.15">
      <c r="F634" s="3"/>
      <c r="G634" s="3"/>
      <c r="H634" s="3"/>
      <c r="I634" s="3"/>
      <c r="J634" s="3"/>
    </row>
    <row r="635" spans="6:10" ht="12.9" customHeight="1" x14ac:dyDescent="0.15">
      <c r="F635" s="3"/>
      <c r="G635" s="3"/>
      <c r="H635" s="3"/>
      <c r="I635" s="3"/>
      <c r="J635" s="3"/>
    </row>
    <row r="636" spans="6:10" ht="12.9" customHeight="1" x14ac:dyDescent="0.15">
      <c r="F636" s="3"/>
      <c r="G636" s="3"/>
      <c r="H636" s="3"/>
      <c r="I636" s="3"/>
      <c r="J636" s="3"/>
    </row>
    <row r="637" spans="6:10" ht="12.9" customHeight="1" x14ac:dyDescent="0.15">
      <c r="F637" s="3"/>
      <c r="G637" s="3"/>
      <c r="H637" s="3"/>
      <c r="I637" s="3"/>
      <c r="J637" s="3"/>
    </row>
    <row r="638" spans="6:10" ht="12.9" customHeight="1" x14ac:dyDescent="0.15">
      <c r="F638" s="3"/>
      <c r="G638" s="3"/>
      <c r="H638" s="3"/>
      <c r="I638" s="3"/>
      <c r="J638" s="3"/>
    </row>
    <row r="639" spans="6:10" ht="12.9" customHeight="1" x14ac:dyDescent="0.15">
      <c r="F639" s="3"/>
      <c r="G639" s="3"/>
      <c r="H639" s="3"/>
      <c r="I639" s="3"/>
      <c r="J639" s="3"/>
    </row>
    <row r="640" spans="6:10" ht="12.9" customHeight="1" x14ac:dyDescent="0.15">
      <c r="F640" s="3"/>
      <c r="G640" s="3"/>
      <c r="H640" s="3"/>
      <c r="I640" s="3"/>
      <c r="J640" s="3"/>
    </row>
    <row r="641" spans="6:10" ht="12.9" customHeight="1" x14ac:dyDescent="0.15">
      <c r="F641" s="3"/>
      <c r="G641" s="3"/>
      <c r="H641" s="3"/>
      <c r="I641" s="3"/>
      <c r="J641" s="3"/>
    </row>
    <row r="642" spans="6:10" ht="12.9" customHeight="1" x14ac:dyDescent="0.15">
      <c r="F642" s="3"/>
      <c r="G642" s="3"/>
      <c r="H642" s="3"/>
      <c r="I642" s="3"/>
      <c r="J642" s="3"/>
    </row>
    <row r="643" spans="6:10" ht="12.9" customHeight="1" x14ac:dyDescent="0.15">
      <c r="F643" s="3"/>
      <c r="G643" s="3"/>
      <c r="H643" s="3"/>
      <c r="I643" s="3"/>
      <c r="J643" s="3"/>
    </row>
    <row r="644" spans="6:10" ht="12.9" customHeight="1" x14ac:dyDescent="0.15">
      <c r="F644" s="3"/>
      <c r="G644" s="3"/>
      <c r="H644" s="3"/>
      <c r="I644" s="3"/>
      <c r="J644" s="3"/>
    </row>
    <row r="645" spans="6:10" ht="12.9" customHeight="1" x14ac:dyDescent="0.15">
      <c r="F645" s="3"/>
      <c r="G645" s="3"/>
      <c r="H645" s="3"/>
      <c r="I645" s="3"/>
      <c r="J645" s="3"/>
    </row>
    <row r="646" spans="6:10" ht="12.9" customHeight="1" x14ac:dyDescent="0.15">
      <c r="F646" s="3"/>
      <c r="G646" s="3"/>
      <c r="H646" s="3"/>
      <c r="I646" s="3"/>
      <c r="J646" s="3"/>
    </row>
    <row r="647" spans="6:10" ht="12.9" customHeight="1" x14ac:dyDescent="0.15">
      <c r="F647" s="3"/>
      <c r="G647" s="3"/>
      <c r="H647" s="3"/>
      <c r="I647" s="3"/>
      <c r="J647" s="3"/>
    </row>
    <row r="648" spans="6:10" ht="12.9" customHeight="1" x14ac:dyDescent="0.15">
      <c r="F648" s="3"/>
      <c r="G648" s="3"/>
      <c r="H648" s="3"/>
      <c r="I648" s="3"/>
      <c r="J648" s="3"/>
    </row>
  </sheetData>
  <sheetProtection sheet="1" objects="1" scenarios="1"/>
  <protectedRanges>
    <protectedRange sqref="C6:D7" name="入力セル"/>
  </protectedRanges>
  <phoneticPr fontId="2"/>
  <dataValidations count="2">
    <dataValidation type="list" allowBlank="1" showInputMessage="1" showErrorMessage="1" sqref="C6:C7" xr:uid="{00000000-0002-0000-0000-000000000000}">
      <formula1>$C$10:$C$48</formula1>
    </dataValidation>
    <dataValidation type="decimal" imeMode="halfAlpha" operator="greaterThan" allowBlank="1" showInputMessage="1" showErrorMessage="1" error="0 より大きい数値を入力してください。" sqref="D6" xr:uid="{00000000-0002-0000-0000-000002000000}">
      <formula1>0</formula1>
    </dataValidation>
  </dataValidations>
  <printOptions horizontalCentered="1"/>
  <pageMargins left="0.39370078740157483" right="0.39370078740157483" top="0.98425196850393704" bottom="0.39370078740157483" header="0.51181102362204722" footer="0.27559055118110237"/>
  <pageSetup paperSize="9" scale="8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4.9989318521683403E-2"/>
  </sheetPr>
  <dimension ref="B1:G45"/>
  <sheetViews>
    <sheetView showGridLines="0" zoomScaleNormal="100" workbookViewId="0">
      <pane xSplit="3" ySplit="5" topLeftCell="D6" activePane="bottomRight" state="frozen"/>
      <selection pane="topRight" activeCell="D1" sqref="D1"/>
      <selection pane="bottomLeft" activeCell="A6" sqref="A6"/>
      <selection pane="bottomRight"/>
    </sheetView>
  </sheetViews>
  <sheetFormatPr defaultColWidth="8.875" defaultRowHeight="12" x14ac:dyDescent="0.15"/>
  <cols>
    <col min="1" max="1" width="1.875" style="9" customWidth="1"/>
    <col min="2" max="2" width="8.875" style="11" customWidth="1"/>
    <col min="3" max="3" width="32.875" style="8" customWidth="1"/>
    <col min="4" max="7" width="18.875" style="9" customWidth="1"/>
    <col min="8" max="16384" width="8.875" style="9"/>
  </cols>
  <sheetData>
    <row r="1" spans="2:7" ht="20.100000000000001" customHeight="1" x14ac:dyDescent="0.15">
      <c r="B1" s="104" t="str">
        <f>入力・結果!B1</f>
        <v>令和2年鳥取県産業連関表：経済波及効果推計ツール2 ver.1.00</v>
      </c>
    </row>
    <row r="2" spans="2:7" ht="20.100000000000001" customHeight="1" x14ac:dyDescent="0.15">
      <c r="B2" s="17" t="s">
        <v>54</v>
      </c>
      <c r="D2" s="18"/>
      <c r="E2" s="18"/>
      <c r="F2" s="18"/>
      <c r="G2" s="18"/>
    </row>
    <row r="3" spans="2:7" ht="12.9" customHeight="1" x14ac:dyDescent="0.15">
      <c r="B3" s="63"/>
      <c r="C3" s="16"/>
      <c r="D3" s="15"/>
      <c r="E3" s="15"/>
      <c r="F3" s="15"/>
      <c r="G3" s="15" t="s">
        <v>68</v>
      </c>
    </row>
    <row r="4" spans="2:7" s="8" customFormat="1" ht="12.9" customHeight="1" x14ac:dyDescent="0.15">
      <c r="B4" s="29"/>
      <c r="C4" s="31"/>
      <c r="D4" s="64" t="s">
        <v>64</v>
      </c>
      <c r="E4" s="32" t="s">
        <v>65</v>
      </c>
      <c r="F4" s="32" t="s">
        <v>66</v>
      </c>
      <c r="G4" s="32" t="s">
        <v>67</v>
      </c>
    </row>
    <row r="5" spans="2:7" s="8" customFormat="1" ht="39.9" customHeight="1" x14ac:dyDescent="0.15">
      <c r="B5" s="30"/>
      <c r="C5" s="28"/>
      <c r="D5" s="33" t="s">
        <v>62</v>
      </c>
      <c r="E5" s="86" t="str">
        <f>入力・結果!C6&amp;"部門の列の逆行列係数"</f>
        <v>部門の列の逆行列係数</v>
      </c>
      <c r="F5" s="86" t="str">
        <f>入力・結果!C6&amp;"部門の行と列の交点の逆行列係数"</f>
        <v>部門の行と列の交点の逆行列係数</v>
      </c>
      <c r="G5" s="33" t="s">
        <v>63</v>
      </c>
    </row>
    <row r="6" spans="2:7" ht="12.9" customHeight="1" x14ac:dyDescent="0.15">
      <c r="B6" s="23" t="str">
        <f>入力・結果!B10</f>
        <v>01</v>
      </c>
      <c r="C6" s="24" t="str">
        <f>入力・結果!C10</f>
        <v>農業</v>
      </c>
      <c r="D6" s="57" t="str">
        <f>IF(B6=入力・結果!$B$6,入力・結果!$D$6,"")</f>
        <v/>
      </c>
      <c r="E6" s="65" t="e">
        <f>INDEX(逆行列係数表!$D$6:$AP$44,$B6,入力・結果!$B$6)</f>
        <v>#VALUE!</v>
      </c>
      <c r="F6" s="65" t="e">
        <f>INDEX(逆行列係数表!$D$6:$AP$44,入力・結果!$B$6,入力・結果!$B$6)</f>
        <v>#VALUE!</v>
      </c>
      <c r="G6" s="57" t="e">
        <f>入力・結果!$D$6*計算!E6/計算!F6</f>
        <v>#VALUE!</v>
      </c>
    </row>
    <row r="7" spans="2:7" ht="12.9" customHeight="1" x14ac:dyDescent="0.15">
      <c r="B7" s="25" t="str">
        <f>入力・結果!B11</f>
        <v>02</v>
      </c>
      <c r="C7" s="26" t="str">
        <f>入力・結果!C11</f>
        <v>林業</v>
      </c>
      <c r="D7" s="58" t="str">
        <f>IF(B7=入力・結果!$B$6,入力・結果!$D$6,"")</f>
        <v/>
      </c>
      <c r="E7" s="66" t="e">
        <f>INDEX(逆行列係数表!$D$6:$AP$44,$B7,入力・結果!$B$6)</f>
        <v>#VALUE!</v>
      </c>
      <c r="F7" s="66" t="e">
        <f>INDEX(逆行列係数表!$D$6:$AP$44,入力・結果!$B$6,入力・結果!$B$6)</f>
        <v>#VALUE!</v>
      </c>
      <c r="G7" s="58" t="e">
        <f>入力・結果!$D$6*計算!E7/計算!F7</f>
        <v>#VALUE!</v>
      </c>
    </row>
    <row r="8" spans="2:7" ht="12.9" customHeight="1" x14ac:dyDescent="0.15">
      <c r="B8" s="25" t="str">
        <f>入力・結果!B12</f>
        <v>03</v>
      </c>
      <c r="C8" s="26" t="str">
        <f>入力・結果!C12</f>
        <v>漁業</v>
      </c>
      <c r="D8" s="58" t="str">
        <f>IF(B8=入力・結果!$B$6,入力・結果!$D$6,"")</f>
        <v/>
      </c>
      <c r="E8" s="66" t="e">
        <f>INDEX(逆行列係数表!$D$6:$AP$44,$B8,入力・結果!$B$6)</f>
        <v>#VALUE!</v>
      </c>
      <c r="F8" s="66" t="e">
        <f>INDEX(逆行列係数表!$D$6:$AP$44,入力・結果!$B$6,入力・結果!$B$6)</f>
        <v>#VALUE!</v>
      </c>
      <c r="G8" s="58" t="e">
        <f>入力・結果!$D$6*計算!E8/計算!F8</f>
        <v>#VALUE!</v>
      </c>
    </row>
    <row r="9" spans="2:7" ht="12.9" customHeight="1" x14ac:dyDescent="0.15">
      <c r="B9" s="25" t="str">
        <f>入力・結果!B13</f>
        <v>04</v>
      </c>
      <c r="C9" s="26" t="str">
        <f>入力・結果!C13</f>
        <v>鉱業</v>
      </c>
      <c r="D9" s="58" t="str">
        <f>IF(B9=入力・結果!$B$6,入力・結果!$D$6,"")</f>
        <v/>
      </c>
      <c r="E9" s="66" t="e">
        <f>INDEX(逆行列係数表!$D$6:$AP$44,$B9,入力・結果!$B$6)</f>
        <v>#VALUE!</v>
      </c>
      <c r="F9" s="66" t="e">
        <f>INDEX(逆行列係数表!$D$6:$AP$44,入力・結果!$B$6,入力・結果!$B$6)</f>
        <v>#VALUE!</v>
      </c>
      <c r="G9" s="58" t="e">
        <f>入力・結果!$D$6*計算!E9/計算!F9</f>
        <v>#VALUE!</v>
      </c>
    </row>
    <row r="10" spans="2:7" ht="12.9" customHeight="1" x14ac:dyDescent="0.15">
      <c r="B10" s="25" t="str">
        <f>入力・結果!B14</f>
        <v>05</v>
      </c>
      <c r="C10" s="26" t="str">
        <f>入力・結果!C14</f>
        <v>飲食料品</v>
      </c>
      <c r="D10" s="58" t="str">
        <f>IF(B10=入力・結果!$B$6,入力・結果!$D$6,"")</f>
        <v/>
      </c>
      <c r="E10" s="66" t="e">
        <f>INDEX(逆行列係数表!$D$6:$AP$44,$B10,入力・結果!$B$6)</f>
        <v>#VALUE!</v>
      </c>
      <c r="F10" s="66" t="e">
        <f>INDEX(逆行列係数表!$D$6:$AP$44,入力・結果!$B$6,入力・結果!$B$6)</f>
        <v>#VALUE!</v>
      </c>
      <c r="G10" s="58" t="e">
        <f>入力・結果!$D$6*計算!E10/計算!F10</f>
        <v>#VALUE!</v>
      </c>
    </row>
    <row r="11" spans="2:7" ht="12.9" customHeight="1" x14ac:dyDescent="0.15">
      <c r="B11" s="25" t="str">
        <f>入力・結果!B15</f>
        <v>06</v>
      </c>
      <c r="C11" s="26" t="str">
        <f>入力・結果!C15</f>
        <v>繊維製品</v>
      </c>
      <c r="D11" s="58" t="str">
        <f>IF(B11=入力・結果!$B$6,入力・結果!$D$6,"")</f>
        <v/>
      </c>
      <c r="E11" s="66" t="e">
        <f>INDEX(逆行列係数表!$D$6:$AP$44,$B11,入力・結果!$B$6)</f>
        <v>#VALUE!</v>
      </c>
      <c r="F11" s="66" t="e">
        <f>INDEX(逆行列係数表!$D$6:$AP$44,入力・結果!$B$6,入力・結果!$B$6)</f>
        <v>#VALUE!</v>
      </c>
      <c r="G11" s="58" t="e">
        <f>入力・結果!$D$6*計算!E11/計算!F11</f>
        <v>#VALUE!</v>
      </c>
    </row>
    <row r="12" spans="2:7" ht="12.9" customHeight="1" x14ac:dyDescent="0.15">
      <c r="B12" s="25" t="str">
        <f>入力・結果!B16</f>
        <v>07</v>
      </c>
      <c r="C12" s="26" t="str">
        <f>入力・結果!C16</f>
        <v>パルプ・紙・木製品</v>
      </c>
      <c r="D12" s="58" t="str">
        <f>IF(B12=入力・結果!$B$6,入力・結果!$D$6,"")</f>
        <v/>
      </c>
      <c r="E12" s="66" t="e">
        <f>INDEX(逆行列係数表!$D$6:$AP$44,$B12,入力・結果!$B$6)</f>
        <v>#VALUE!</v>
      </c>
      <c r="F12" s="66" t="e">
        <f>INDEX(逆行列係数表!$D$6:$AP$44,入力・結果!$B$6,入力・結果!$B$6)</f>
        <v>#VALUE!</v>
      </c>
      <c r="G12" s="58" t="e">
        <f>入力・結果!$D$6*計算!E12/計算!F12</f>
        <v>#VALUE!</v>
      </c>
    </row>
    <row r="13" spans="2:7" ht="12.9" customHeight="1" x14ac:dyDescent="0.15">
      <c r="B13" s="25" t="str">
        <f>入力・結果!B17</f>
        <v>08</v>
      </c>
      <c r="C13" s="26" t="str">
        <f>入力・結果!C17</f>
        <v>化学製品</v>
      </c>
      <c r="D13" s="58" t="str">
        <f>IF(B13=入力・結果!$B$6,入力・結果!$D$6,"")</f>
        <v/>
      </c>
      <c r="E13" s="66" t="e">
        <f>INDEX(逆行列係数表!$D$6:$AP$44,$B13,入力・結果!$B$6)</f>
        <v>#VALUE!</v>
      </c>
      <c r="F13" s="66" t="e">
        <f>INDEX(逆行列係数表!$D$6:$AP$44,入力・結果!$B$6,入力・結果!$B$6)</f>
        <v>#VALUE!</v>
      </c>
      <c r="G13" s="58" t="e">
        <f>入力・結果!$D$6*計算!E13/計算!F13</f>
        <v>#VALUE!</v>
      </c>
    </row>
    <row r="14" spans="2:7" ht="12.9" customHeight="1" x14ac:dyDescent="0.15">
      <c r="B14" s="25" t="str">
        <f>入力・結果!B18</f>
        <v>09</v>
      </c>
      <c r="C14" s="26" t="str">
        <f>入力・結果!C18</f>
        <v>石油・石炭製品</v>
      </c>
      <c r="D14" s="58" t="str">
        <f>IF(B14=入力・結果!$B$6,入力・結果!$D$6,"")</f>
        <v/>
      </c>
      <c r="E14" s="66" t="e">
        <f>INDEX(逆行列係数表!$D$6:$AP$44,$B14,入力・結果!$B$6)</f>
        <v>#VALUE!</v>
      </c>
      <c r="F14" s="66" t="e">
        <f>INDEX(逆行列係数表!$D$6:$AP$44,入力・結果!$B$6,入力・結果!$B$6)</f>
        <v>#VALUE!</v>
      </c>
      <c r="G14" s="58" t="e">
        <f>入力・結果!$D$6*計算!E14/計算!F14</f>
        <v>#VALUE!</v>
      </c>
    </row>
    <row r="15" spans="2:7" ht="12.9" customHeight="1" x14ac:dyDescent="0.15">
      <c r="B15" s="25" t="str">
        <f>入力・結果!B19</f>
        <v>10</v>
      </c>
      <c r="C15" s="26" t="str">
        <f>入力・結果!C19</f>
        <v>プラスチック・ゴム製品</v>
      </c>
      <c r="D15" s="58" t="str">
        <f>IF(B15=入力・結果!$B$6,入力・結果!$D$6,"")</f>
        <v/>
      </c>
      <c r="E15" s="66" t="e">
        <f>INDEX(逆行列係数表!$D$6:$AP$44,$B15,入力・結果!$B$6)</f>
        <v>#VALUE!</v>
      </c>
      <c r="F15" s="66" t="e">
        <f>INDEX(逆行列係数表!$D$6:$AP$44,入力・結果!$B$6,入力・結果!$B$6)</f>
        <v>#VALUE!</v>
      </c>
      <c r="G15" s="58" t="e">
        <f>入力・結果!$D$6*計算!E15/計算!F15</f>
        <v>#VALUE!</v>
      </c>
    </row>
    <row r="16" spans="2:7" ht="12.9" customHeight="1" x14ac:dyDescent="0.15">
      <c r="B16" s="25" t="str">
        <f>入力・結果!B20</f>
        <v>11</v>
      </c>
      <c r="C16" s="26" t="str">
        <f>入力・結果!C20</f>
        <v>窯業・土石製品</v>
      </c>
      <c r="D16" s="58" t="str">
        <f>IF(B16=入力・結果!$B$6,入力・結果!$D$6,"")</f>
        <v/>
      </c>
      <c r="E16" s="66" t="e">
        <f>INDEX(逆行列係数表!$D$6:$AP$44,$B16,入力・結果!$B$6)</f>
        <v>#VALUE!</v>
      </c>
      <c r="F16" s="66" t="e">
        <f>INDEX(逆行列係数表!$D$6:$AP$44,入力・結果!$B$6,入力・結果!$B$6)</f>
        <v>#VALUE!</v>
      </c>
      <c r="G16" s="58" t="e">
        <f>入力・結果!$D$6*計算!E16/計算!F16</f>
        <v>#VALUE!</v>
      </c>
    </row>
    <row r="17" spans="2:7" ht="12.9" customHeight="1" x14ac:dyDescent="0.15">
      <c r="B17" s="25" t="str">
        <f>入力・結果!B21</f>
        <v>12</v>
      </c>
      <c r="C17" s="26" t="str">
        <f>入力・結果!C21</f>
        <v>鉄鋼</v>
      </c>
      <c r="D17" s="58" t="str">
        <f>IF(B17=入力・結果!$B$6,入力・結果!$D$6,"")</f>
        <v/>
      </c>
      <c r="E17" s="66" t="e">
        <f>INDEX(逆行列係数表!$D$6:$AP$44,$B17,入力・結果!$B$6)</f>
        <v>#VALUE!</v>
      </c>
      <c r="F17" s="66" t="e">
        <f>INDEX(逆行列係数表!$D$6:$AP$44,入力・結果!$B$6,入力・結果!$B$6)</f>
        <v>#VALUE!</v>
      </c>
      <c r="G17" s="58" t="e">
        <f>入力・結果!$D$6*計算!E17/計算!F17</f>
        <v>#VALUE!</v>
      </c>
    </row>
    <row r="18" spans="2:7" ht="12.9" customHeight="1" x14ac:dyDescent="0.15">
      <c r="B18" s="25" t="str">
        <f>入力・結果!B22</f>
        <v>13</v>
      </c>
      <c r="C18" s="26" t="str">
        <f>入力・結果!C22</f>
        <v>非鉄金属</v>
      </c>
      <c r="D18" s="58" t="str">
        <f>IF(B18=入力・結果!$B$6,入力・結果!$D$6,"")</f>
        <v/>
      </c>
      <c r="E18" s="66" t="e">
        <f>INDEX(逆行列係数表!$D$6:$AP$44,$B18,入力・結果!$B$6)</f>
        <v>#VALUE!</v>
      </c>
      <c r="F18" s="66" t="e">
        <f>INDEX(逆行列係数表!$D$6:$AP$44,入力・結果!$B$6,入力・結果!$B$6)</f>
        <v>#VALUE!</v>
      </c>
      <c r="G18" s="58" t="e">
        <f>入力・結果!$D$6*計算!E18/計算!F18</f>
        <v>#VALUE!</v>
      </c>
    </row>
    <row r="19" spans="2:7" ht="12.9" customHeight="1" x14ac:dyDescent="0.15">
      <c r="B19" s="25" t="str">
        <f>入力・結果!B23</f>
        <v>14</v>
      </c>
      <c r="C19" s="26" t="str">
        <f>入力・結果!C23</f>
        <v>金属製品</v>
      </c>
      <c r="D19" s="58" t="str">
        <f>IF(B19=入力・結果!$B$6,入力・結果!$D$6,"")</f>
        <v/>
      </c>
      <c r="E19" s="66" t="e">
        <f>INDEX(逆行列係数表!$D$6:$AP$44,$B19,入力・結果!$B$6)</f>
        <v>#VALUE!</v>
      </c>
      <c r="F19" s="66" t="e">
        <f>INDEX(逆行列係数表!$D$6:$AP$44,入力・結果!$B$6,入力・結果!$B$6)</f>
        <v>#VALUE!</v>
      </c>
      <c r="G19" s="58" t="e">
        <f>入力・結果!$D$6*計算!E19/計算!F19</f>
        <v>#VALUE!</v>
      </c>
    </row>
    <row r="20" spans="2:7" ht="12.9" customHeight="1" x14ac:dyDescent="0.15">
      <c r="B20" s="25" t="str">
        <f>入力・結果!B24</f>
        <v>15</v>
      </c>
      <c r="C20" s="26" t="str">
        <f>入力・結果!C24</f>
        <v>はん用機械</v>
      </c>
      <c r="D20" s="58" t="str">
        <f>IF(B20=入力・結果!$B$6,入力・結果!$D$6,"")</f>
        <v/>
      </c>
      <c r="E20" s="66" t="e">
        <f>INDEX(逆行列係数表!$D$6:$AP$44,$B20,入力・結果!$B$6)</f>
        <v>#VALUE!</v>
      </c>
      <c r="F20" s="66" t="e">
        <f>INDEX(逆行列係数表!$D$6:$AP$44,入力・結果!$B$6,入力・結果!$B$6)</f>
        <v>#VALUE!</v>
      </c>
      <c r="G20" s="58" t="e">
        <f>入力・結果!$D$6*計算!E20/計算!F20</f>
        <v>#VALUE!</v>
      </c>
    </row>
    <row r="21" spans="2:7" ht="12.9" customHeight="1" x14ac:dyDescent="0.15">
      <c r="B21" s="25" t="str">
        <f>入力・結果!B25</f>
        <v>16</v>
      </c>
      <c r="C21" s="26" t="str">
        <f>入力・結果!C25</f>
        <v>生産用機械</v>
      </c>
      <c r="D21" s="58" t="str">
        <f>IF(B21=入力・結果!$B$6,入力・結果!$D$6,"")</f>
        <v/>
      </c>
      <c r="E21" s="66" t="e">
        <f>INDEX(逆行列係数表!$D$6:$AP$44,$B21,入力・結果!$B$6)</f>
        <v>#VALUE!</v>
      </c>
      <c r="F21" s="66" t="e">
        <f>INDEX(逆行列係数表!$D$6:$AP$44,入力・結果!$B$6,入力・結果!$B$6)</f>
        <v>#VALUE!</v>
      </c>
      <c r="G21" s="58" t="e">
        <f>入力・結果!$D$6*計算!E21/計算!F21</f>
        <v>#VALUE!</v>
      </c>
    </row>
    <row r="22" spans="2:7" ht="12.9" customHeight="1" x14ac:dyDescent="0.15">
      <c r="B22" s="25" t="str">
        <f>入力・結果!B26</f>
        <v>17</v>
      </c>
      <c r="C22" s="26" t="str">
        <f>入力・結果!C26</f>
        <v>業務用機械</v>
      </c>
      <c r="D22" s="58" t="str">
        <f>IF(B22=入力・結果!$B$6,入力・結果!$D$6,"")</f>
        <v/>
      </c>
      <c r="E22" s="66" t="e">
        <f>INDEX(逆行列係数表!$D$6:$AP$44,$B22,入力・結果!$B$6)</f>
        <v>#VALUE!</v>
      </c>
      <c r="F22" s="66" t="e">
        <f>INDEX(逆行列係数表!$D$6:$AP$44,入力・結果!$B$6,入力・結果!$B$6)</f>
        <v>#VALUE!</v>
      </c>
      <c r="G22" s="58" t="e">
        <f>入力・結果!$D$6*計算!E22/計算!F22</f>
        <v>#VALUE!</v>
      </c>
    </row>
    <row r="23" spans="2:7" ht="12.9" customHeight="1" x14ac:dyDescent="0.15">
      <c r="B23" s="25" t="str">
        <f>入力・結果!B27</f>
        <v>18</v>
      </c>
      <c r="C23" s="26" t="str">
        <f>入力・結果!C27</f>
        <v>電子部品</v>
      </c>
      <c r="D23" s="58" t="str">
        <f>IF(B23=入力・結果!$B$6,入力・結果!$D$6,"")</f>
        <v/>
      </c>
      <c r="E23" s="66" t="e">
        <f>INDEX(逆行列係数表!$D$6:$AP$44,$B23,入力・結果!$B$6)</f>
        <v>#VALUE!</v>
      </c>
      <c r="F23" s="66" t="e">
        <f>INDEX(逆行列係数表!$D$6:$AP$44,入力・結果!$B$6,入力・結果!$B$6)</f>
        <v>#VALUE!</v>
      </c>
      <c r="G23" s="58" t="e">
        <f>入力・結果!$D$6*計算!E23/計算!F23</f>
        <v>#VALUE!</v>
      </c>
    </row>
    <row r="24" spans="2:7" ht="12.9" customHeight="1" x14ac:dyDescent="0.15">
      <c r="B24" s="25" t="str">
        <f>入力・結果!B28</f>
        <v>19</v>
      </c>
      <c r="C24" s="26" t="str">
        <f>入力・結果!C28</f>
        <v>電気機械</v>
      </c>
      <c r="D24" s="58" t="str">
        <f>IF(B24=入力・結果!$B$6,入力・結果!$D$6,"")</f>
        <v/>
      </c>
      <c r="E24" s="66" t="e">
        <f>INDEX(逆行列係数表!$D$6:$AP$44,$B24,入力・結果!$B$6)</f>
        <v>#VALUE!</v>
      </c>
      <c r="F24" s="66" t="e">
        <f>INDEX(逆行列係数表!$D$6:$AP$44,入力・結果!$B$6,入力・結果!$B$6)</f>
        <v>#VALUE!</v>
      </c>
      <c r="G24" s="58" t="e">
        <f>入力・結果!$D$6*計算!E24/計算!F24</f>
        <v>#VALUE!</v>
      </c>
    </row>
    <row r="25" spans="2:7" ht="12.9" customHeight="1" x14ac:dyDescent="0.15">
      <c r="B25" s="25" t="str">
        <f>入力・結果!B29</f>
        <v>20</v>
      </c>
      <c r="C25" s="26" t="str">
        <f>入力・結果!C29</f>
        <v>情報通信機器</v>
      </c>
      <c r="D25" s="58" t="str">
        <f>IF(B25=入力・結果!$B$6,入力・結果!$D$6,"")</f>
        <v/>
      </c>
      <c r="E25" s="66" t="e">
        <f>INDEX(逆行列係数表!$D$6:$AP$44,$B25,入力・結果!$B$6)</f>
        <v>#VALUE!</v>
      </c>
      <c r="F25" s="66" t="e">
        <f>INDEX(逆行列係数表!$D$6:$AP$44,入力・結果!$B$6,入力・結果!$B$6)</f>
        <v>#VALUE!</v>
      </c>
      <c r="G25" s="58" t="e">
        <f>入力・結果!$D$6*計算!E25/計算!F25</f>
        <v>#VALUE!</v>
      </c>
    </row>
    <row r="26" spans="2:7" ht="12.9" customHeight="1" x14ac:dyDescent="0.15">
      <c r="B26" s="25" t="str">
        <f>入力・結果!B30</f>
        <v>21</v>
      </c>
      <c r="C26" s="26" t="str">
        <f>入力・結果!C30</f>
        <v>輸送機械</v>
      </c>
      <c r="D26" s="58" t="str">
        <f>IF(B26=入力・結果!$B$6,入力・結果!$D$6,"")</f>
        <v/>
      </c>
      <c r="E26" s="66" t="e">
        <f>INDEX(逆行列係数表!$D$6:$AP$44,$B26,入力・結果!$B$6)</f>
        <v>#VALUE!</v>
      </c>
      <c r="F26" s="66" t="e">
        <f>INDEX(逆行列係数表!$D$6:$AP$44,入力・結果!$B$6,入力・結果!$B$6)</f>
        <v>#VALUE!</v>
      </c>
      <c r="G26" s="58" t="e">
        <f>入力・結果!$D$6*計算!E26/計算!F26</f>
        <v>#VALUE!</v>
      </c>
    </row>
    <row r="27" spans="2:7" ht="12.9" customHeight="1" x14ac:dyDescent="0.15">
      <c r="B27" s="25" t="str">
        <f>入力・結果!B31</f>
        <v>22</v>
      </c>
      <c r="C27" s="26" t="str">
        <f>入力・結果!C31</f>
        <v>その他の製造工業製品</v>
      </c>
      <c r="D27" s="58" t="str">
        <f>IF(B27=入力・結果!$B$6,入力・結果!$D$6,"")</f>
        <v/>
      </c>
      <c r="E27" s="66" t="e">
        <f>INDEX(逆行列係数表!$D$6:$AP$44,$B27,入力・結果!$B$6)</f>
        <v>#VALUE!</v>
      </c>
      <c r="F27" s="66" t="e">
        <f>INDEX(逆行列係数表!$D$6:$AP$44,入力・結果!$B$6,入力・結果!$B$6)</f>
        <v>#VALUE!</v>
      </c>
      <c r="G27" s="58" t="e">
        <f>入力・結果!$D$6*計算!E27/計算!F27</f>
        <v>#VALUE!</v>
      </c>
    </row>
    <row r="28" spans="2:7" ht="12.9" customHeight="1" x14ac:dyDescent="0.15">
      <c r="B28" s="25" t="str">
        <f>入力・結果!B32</f>
        <v>23</v>
      </c>
      <c r="C28" s="26" t="str">
        <f>入力・結果!C32</f>
        <v>建設</v>
      </c>
      <c r="D28" s="58" t="str">
        <f>IF(B28=入力・結果!$B$6,入力・結果!$D$6,"")</f>
        <v/>
      </c>
      <c r="E28" s="66" t="e">
        <f>INDEX(逆行列係数表!$D$6:$AP$44,$B28,入力・結果!$B$6)</f>
        <v>#VALUE!</v>
      </c>
      <c r="F28" s="66" t="e">
        <f>INDEX(逆行列係数表!$D$6:$AP$44,入力・結果!$B$6,入力・結果!$B$6)</f>
        <v>#VALUE!</v>
      </c>
      <c r="G28" s="58" t="e">
        <f>入力・結果!$D$6*計算!E28/計算!F28</f>
        <v>#VALUE!</v>
      </c>
    </row>
    <row r="29" spans="2:7" ht="12.9" customHeight="1" x14ac:dyDescent="0.15">
      <c r="B29" s="25" t="str">
        <f>入力・結果!B33</f>
        <v>24</v>
      </c>
      <c r="C29" s="26" t="str">
        <f>入力・結果!C33</f>
        <v>電気・ガス・熱供給</v>
      </c>
      <c r="D29" s="58" t="str">
        <f>IF(B29=入力・結果!$B$6,入力・結果!$D$6,"")</f>
        <v/>
      </c>
      <c r="E29" s="66" t="e">
        <f>INDEX(逆行列係数表!$D$6:$AP$44,$B29,入力・結果!$B$6)</f>
        <v>#VALUE!</v>
      </c>
      <c r="F29" s="66" t="e">
        <f>INDEX(逆行列係数表!$D$6:$AP$44,入力・結果!$B$6,入力・結果!$B$6)</f>
        <v>#VALUE!</v>
      </c>
      <c r="G29" s="58" t="e">
        <f>入力・結果!$D$6*計算!E29/計算!F29</f>
        <v>#VALUE!</v>
      </c>
    </row>
    <row r="30" spans="2:7" ht="12.9" customHeight="1" x14ac:dyDescent="0.15">
      <c r="B30" s="25" t="str">
        <f>入力・結果!B34</f>
        <v>25</v>
      </c>
      <c r="C30" s="26" t="str">
        <f>入力・結果!C34</f>
        <v>水道</v>
      </c>
      <c r="D30" s="58" t="str">
        <f>IF(B30=入力・結果!$B$6,入力・結果!$D$6,"")</f>
        <v/>
      </c>
      <c r="E30" s="66" t="e">
        <f>INDEX(逆行列係数表!$D$6:$AP$44,$B30,入力・結果!$B$6)</f>
        <v>#VALUE!</v>
      </c>
      <c r="F30" s="66" t="e">
        <f>INDEX(逆行列係数表!$D$6:$AP$44,入力・結果!$B$6,入力・結果!$B$6)</f>
        <v>#VALUE!</v>
      </c>
      <c r="G30" s="58" t="e">
        <f>入力・結果!$D$6*計算!E30/計算!F30</f>
        <v>#VALUE!</v>
      </c>
    </row>
    <row r="31" spans="2:7" ht="12.9" customHeight="1" x14ac:dyDescent="0.15">
      <c r="B31" s="25" t="str">
        <f>入力・結果!B35</f>
        <v>26</v>
      </c>
      <c r="C31" s="26" t="str">
        <f>入力・結果!C35</f>
        <v>廃棄物処理</v>
      </c>
      <c r="D31" s="58" t="str">
        <f>IF(B31=入力・結果!$B$6,入力・結果!$D$6,"")</f>
        <v/>
      </c>
      <c r="E31" s="66" t="e">
        <f>INDEX(逆行列係数表!$D$6:$AP$44,$B31,入力・結果!$B$6)</f>
        <v>#VALUE!</v>
      </c>
      <c r="F31" s="66" t="e">
        <f>INDEX(逆行列係数表!$D$6:$AP$44,入力・結果!$B$6,入力・結果!$B$6)</f>
        <v>#VALUE!</v>
      </c>
      <c r="G31" s="58" t="e">
        <f>入力・結果!$D$6*計算!E31/計算!F31</f>
        <v>#VALUE!</v>
      </c>
    </row>
    <row r="32" spans="2:7" ht="12.9" customHeight="1" x14ac:dyDescent="0.15">
      <c r="B32" s="25" t="str">
        <f>入力・結果!B36</f>
        <v>27</v>
      </c>
      <c r="C32" s="26" t="str">
        <f>入力・結果!C36</f>
        <v>商業</v>
      </c>
      <c r="D32" s="58" t="str">
        <f>IF(B32=入力・結果!$B$6,入力・結果!$D$6,"")</f>
        <v/>
      </c>
      <c r="E32" s="66" t="e">
        <f>INDEX(逆行列係数表!$D$6:$AP$44,$B32,入力・結果!$B$6)</f>
        <v>#VALUE!</v>
      </c>
      <c r="F32" s="66" t="e">
        <f>INDEX(逆行列係数表!$D$6:$AP$44,入力・結果!$B$6,入力・結果!$B$6)</f>
        <v>#VALUE!</v>
      </c>
      <c r="G32" s="58" t="e">
        <f>入力・結果!$D$6*計算!E32/計算!F32</f>
        <v>#VALUE!</v>
      </c>
    </row>
    <row r="33" spans="2:7" ht="12.9" customHeight="1" x14ac:dyDescent="0.15">
      <c r="B33" s="25" t="str">
        <f>入力・結果!B37</f>
        <v>28</v>
      </c>
      <c r="C33" s="26" t="str">
        <f>入力・結果!C37</f>
        <v>金融・保険</v>
      </c>
      <c r="D33" s="58" t="str">
        <f>IF(B33=入力・結果!$B$6,入力・結果!$D$6,"")</f>
        <v/>
      </c>
      <c r="E33" s="66" t="e">
        <f>INDEX(逆行列係数表!$D$6:$AP$44,$B33,入力・結果!$B$6)</f>
        <v>#VALUE!</v>
      </c>
      <c r="F33" s="66" t="e">
        <f>INDEX(逆行列係数表!$D$6:$AP$44,入力・結果!$B$6,入力・結果!$B$6)</f>
        <v>#VALUE!</v>
      </c>
      <c r="G33" s="58" t="e">
        <f>入力・結果!$D$6*計算!E33/計算!F33</f>
        <v>#VALUE!</v>
      </c>
    </row>
    <row r="34" spans="2:7" ht="12.9" customHeight="1" x14ac:dyDescent="0.15">
      <c r="B34" s="25" t="str">
        <f>入力・結果!B38</f>
        <v>29</v>
      </c>
      <c r="C34" s="26" t="str">
        <f>入力・結果!C38</f>
        <v>不動産</v>
      </c>
      <c r="D34" s="58" t="str">
        <f>IF(B34=入力・結果!$B$6,入力・結果!$D$6,"")</f>
        <v/>
      </c>
      <c r="E34" s="66" t="e">
        <f>INDEX(逆行列係数表!$D$6:$AP$44,$B34,入力・結果!$B$6)</f>
        <v>#VALUE!</v>
      </c>
      <c r="F34" s="66" t="e">
        <f>INDEX(逆行列係数表!$D$6:$AP$44,入力・結果!$B$6,入力・結果!$B$6)</f>
        <v>#VALUE!</v>
      </c>
      <c r="G34" s="58" t="e">
        <f>入力・結果!$D$6*計算!E34/計算!F34</f>
        <v>#VALUE!</v>
      </c>
    </row>
    <row r="35" spans="2:7" ht="12.9" customHeight="1" x14ac:dyDescent="0.15">
      <c r="B35" s="25" t="str">
        <f>入力・結果!B39</f>
        <v>30</v>
      </c>
      <c r="C35" s="26" t="str">
        <f>入力・結果!C39</f>
        <v>運輸・郵便</v>
      </c>
      <c r="D35" s="58" t="str">
        <f>IF(B35=入力・結果!$B$6,入力・結果!$D$6,"")</f>
        <v/>
      </c>
      <c r="E35" s="66" t="e">
        <f>INDEX(逆行列係数表!$D$6:$AP$44,$B35,入力・結果!$B$6)</f>
        <v>#VALUE!</v>
      </c>
      <c r="F35" s="66" t="e">
        <f>INDEX(逆行列係数表!$D$6:$AP$44,入力・結果!$B$6,入力・結果!$B$6)</f>
        <v>#VALUE!</v>
      </c>
      <c r="G35" s="58" t="e">
        <f>入力・結果!$D$6*計算!E35/計算!F35</f>
        <v>#VALUE!</v>
      </c>
    </row>
    <row r="36" spans="2:7" ht="12.9" customHeight="1" x14ac:dyDescent="0.15">
      <c r="B36" s="25" t="str">
        <f>入力・結果!B40</f>
        <v>31</v>
      </c>
      <c r="C36" s="26" t="str">
        <f>入力・結果!C40</f>
        <v>情報通信</v>
      </c>
      <c r="D36" s="58" t="str">
        <f>IF(B36=入力・結果!$B$6,入力・結果!$D$6,"")</f>
        <v/>
      </c>
      <c r="E36" s="66" t="e">
        <f>INDEX(逆行列係数表!$D$6:$AP$44,$B36,入力・結果!$B$6)</f>
        <v>#VALUE!</v>
      </c>
      <c r="F36" s="66" t="e">
        <f>INDEX(逆行列係数表!$D$6:$AP$44,入力・結果!$B$6,入力・結果!$B$6)</f>
        <v>#VALUE!</v>
      </c>
      <c r="G36" s="58" t="e">
        <f>入力・結果!$D$6*計算!E36/計算!F36</f>
        <v>#VALUE!</v>
      </c>
    </row>
    <row r="37" spans="2:7" ht="12.9" customHeight="1" x14ac:dyDescent="0.15">
      <c r="B37" s="25" t="str">
        <f>入力・結果!B41</f>
        <v>32</v>
      </c>
      <c r="C37" s="26" t="str">
        <f>入力・結果!C41</f>
        <v>公務</v>
      </c>
      <c r="D37" s="58" t="str">
        <f>IF(B37=入力・結果!$B$6,入力・結果!$D$6,"")</f>
        <v/>
      </c>
      <c r="E37" s="66" t="e">
        <f>INDEX(逆行列係数表!$D$6:$AP$44,$B37,入力・結果!$B$6)</f>
        <v>#VALUE!</v>
      </c>
      <c r="F37" s="66" t="e">
        <f>INDEX(逆行列係数表!$D$6:$AP$44,入力・結果!$B$6,入力・結果!$B$6)</f>
        <v>#VALUE!</v>
      </c>
      <c r="G37" s="58" t="e">
        <f>入力・結果!$D$6*計算!E37/計算!F37</f>
        <v>#VALUE!</v>
      </c>
    </row>
    <row r="38" spans="2:7" ht="12.9" customHeight="1" x14ac:dyDescent="0.15">
      <c r="B38" s="25" t="str">
        <f>入力・結果!B42</f>
        <v>33</v>
      </c>
      <c r="C38" s="26" t="str">
        <f>入力・結果!C42</f>
        <v>教育・研究</v>
      </c>
      <c r="D38" s="58" t="str">
        <f>IF(B38=入力・結果!$B$6,入力・結果!$D$6,"")</f>
        <v/>
      </c>
      <c r="E38" s="66" t="e">
        <f>INDEX(逆行列係数表!$D$6:$AP$44,$B38,入力・結果!$B$6)</f>
        <v>#VALUE!</v>
      </c>
      <c r="F38" s="66" t="e">
        <f>INDEX(逆行列係数表!$D$6:$AP$44,入力・結果!$B$6,入力・結果!$B$6)</f>
        <v>#VALUE!</v>
      </c>
      <c r="G38" s="58" t="e">
        <f>入力・結果!$D$6*計算!E38/計算!F38</f>
        <v>#VALUE!</v>
      </c>
    </row>
    <row r="39" spans="2:7" ht="12.9" customHeight="1" x14ac:dyDescent="0.15">
      <c r="B39" s="25" t="str">
        <f>入力・結果!B43</f>
        <v>34</v>
      </c>
      <c r="C39" s="26" t="str">
        <f>入力・結果!C43</f>
        <v>医療・福祉</v>
      </c>
      <c r="D39" s="58" t="str">
        <f>IF(B39=入力・結果!$B$6,入力・結果!$D$6,"")</f>
        <v/>
      </c>
      <c r="E39" s="66" t="e">
        <f>INDEX(逆行列係数表!$D$6:$AP$44,$B39,入力・結果!$B$6)</f>
        <v>#VALUE!</v>
      </c>
      <c r="F39" s="66" t="e">
        <f>INDEX(逆行列係数表!$D$6:$AP$44,入力・結果!$B$6,入力・結果!$B$6)</f>
        <v>#VALUE!</v>
      </c>
      <c r="G39" s="58" t="e">
        <f>入力・結果!$D$6*計算!E39/計算!F39</f>
        <v>#VALUE!</v>
      </c>
    </row>
    <row r="40" spans="2:7" ht="12.9" customHeight="1" x14ac:dyDescent="0.15">
      <c r="B40" s="25" t="str">
        <f>入力・結果!B44</f>
        <v>35</v>
      </c>
      <c r="C40" s="26" t="str">
        <f>入力・結果!C44</f>
        <v>他に分類されない会員制団体</v>
      </c>
      <c r="D40" s="58" t="str">
        <f>IF(B40=入力・結果!$B$6,入力・結果!$D$6,"")</f>
        <v/>
      </c>
      <c r="E40" s="66" t="e">
        <f>INDEX(逆行列係数表!$D$6:$AP$44,$B40,入力・結果!$B$6)</f>
        <v>#VALUE!</v>
      </c>
      <c r="F40" s="66" t="e">
        <f>INDEX(逆行列係数表!$D$6:$AP$44,入力・結果!$B$6,入力・結果!$B$6)</f>
        <v>#VALUE!</v>
      </c>
      <c r="G40" s="58" t="e">
        <f>入力・結果!$D$6*計算!E40/計算!F40</f>
        <v>#VALUE!</v>
      </c>
    </row>
    <row r="41" spans="2:7" ht="12.9" customHeight="1" x14ac:dyDescent="0.15">
      <c r="B41" s="25" t="str">
        <f>入力・結果!B45</f>
        <v>36</v>
      </c>
      <c r="C41" s="26" t="str">
        <f>入力・結果!C45</f>
        <v>対事業所サービス</v>
      </c>
      <c r="D41" s="58" t="str">
        <f>IF(B41=入力・結果!$B$6,入力・結果!$D$6,"")</f>
        <v/>
      </c>
      <c r="E41" s="66" t="e">
        <f>INDEX(逆行列係数表!$D$6:$AP$44,$B41,入力・結果!$B$6)</f>
        <v>#VALUE!</v>
      </c>
      <c r="F41" s="66" t="e">
        <f>INDEX(逆行列係数表!$D$6:$AP$44,入力・結果!$B$6,入力・結果!$B$6)</f>
        <v>#VALUE!</v>
      </c>
      <c r="G41" s="58" t="e">
        <f>入力・結果!$D$6*計算!E41/計算!F41</f>
        <v>#VALUE!</v>
      </c>
    </row>
    <row r="42" spans="2:7" ht="12.9" customHeight="1" x14ac:dyDescent="0.15">
      <c r="B42" s="25" t="str">
        <f>入力・結果!B46</f>
        <v>37</v>
      </c>
      <c r="C42" s="26" t="str">
        <f>入力・結果!C46</f>
        <v>対個人サービス</v>
      </c>
      <c r="D42" s="58" t="str">
        <f>IF(B42=入力・結果!$B$6,入力・結果!$D$6,"")</f>
        <v/>
      </c>
      <c r="E42" s="66" t="e">
        <f>INDEX(逆行列係数表!$D$6:$AP$44,$B42,入力・結果!$B$6)</f>
        <v>#VALUE!</v>
      </c>
      <c r="F42" s="66" t="e">
        <f>INDEX(逆行列係数表!$D$6:$AP$44,入力・結果!$B$6,入力・結果!$B$6)</f>
        <v>#VALUE!</v>
      </c>
      <c r="G42" s="58" t="e">
        <f>入力・結果!$D$6*計算!E42/計算!F42</f>
        <v>#VALUE!</v>
      </c>
    </row>
    <row r="43" spans="2:7" ht="12.9" customHeight="1" x14ac:dyDescent="0.15">
      <c r="B43" s="25" t="str">
        <f>入力・結果!B47</f>
        <v>38</v>
      </c>
      <c r="C43" s="26" t="str">
        <f>入力・結果!C47</f>
        <v>事務用品</v>
      </c>
      <c r="D43" s="58" t="str">
        <f>IF(B43=入力・結果!$B$6,入力・結果!$D$6,"")</f>
        <v/>
      </c>
      <c r="E43" s="66" t="e">
        <f>INDEX(逆行列係数表!$D$6:$AP$44,$B43,入力・結果!$B$6)</f>
        <v>#VALUE!</v>
      </c>
      <c r="F43" s="66" t="e">
        <f>INDEX(逆行列係数表!$D$6:$AP$44,入力・結果!$B$6,入力・結果!$B$6)</f>
        <v>#VALUE!</v>
      </c>
      <c r="G43" s="58" t="e">
        <f>入力・結果!$D$6*計算!E43/計算!F43</f>
        <v>#VALUE!</v>
      </c>
    </row>
    <row r="44" spans="2:7" ht="12.9" customHeight="1" x14ac:dyDescent="0.15">
      <c r="B44" s="27" t="str">
        <f>入力・結果!B48</f>
        <v>39</v>
      </c>
      <c r="C44" s="28" t="str">
        <f>入力・結果!C48</f>
        <v>分類不明</v>
      </c>
      <c r="D44" s="59" t="str">
        <f>IF(B44=入力・結果!$B$6,入力・結果!$D$6,"")</f>
        <v/>
      </c>
      <c r="E44" s="67" t="e">
        <f>INDEX(逆行列係数表!$D$6:$AP$44,$B44,入力・結果!$B$6)</f>
        <v>#VALUE!</v>
      </c>
      <c r="F44" s="67" t="e">
        <f>INDEX(逆行列係数表!$D$6:$AP$44,入力・結果!$B$6,入力・結果!$B$6)</f>
        <v>#VALUE!</v>
      </c>
      <c r="G44" s="59" t="e">
        <f>入力・結果!$D$6*計算!E44/計算!F44</f>
        <v>#VALUE!</v>
      </c>
    </row>
    <row r="45" spans="2:7" ht="12.9" customHeight="1" x14ac:dyDescent="0.15">
      <c r="B45" s="60"/>
      <c r="C45" s="61" t="s">
        <v>32</v>
      </c>
      <c r="D45" s="59">
        <f>SUM(D6:D44)</f>
        <v>0</v>
      </c>
      <c r="E45" s="68"/>
      <c r="F45" s="68"/>
      <c r="G45" s="62" t="e">
        <f>SUM(G6:G44)</f>
        <v>#VALUE!</v>
      </c>
    </row>
  </sheetData>
  <sheetProtection sheet="1" objects="1" scenarios="1"/>
  <phoneticPr fontId="2"/>
  <pageMargins left="0.78740157480314965" right="0.39370078740157483" top="0.78740157480314965" bottom="0.78740157480314965" header="0.51181102362204722" footer="0.51181102362204722"/>
  <pageSetup paperSize="9" scale="65"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4.9989318521683403E-2"/>
  </sheetPr>
  <dimension ref="B1:BE54"/>
  <sheetViews>
    <sheetView showGridLines="0" zoomScaleNormal="100" workbookViewId="0">
      <pane xSplit="3" ySplit="5" topLeftCell="D6" activePane="bottomRight" state="frozen"/>
      <selection pane="topRight" activeCell="C1" sqref="C1"/>
      <selection pane="bottomLeft" activeCell="A6" sqref="A6"/>
      <selection pane="bottomRight"/>
    </sheetView>
  </sheetViews>
  <sheetFormatPr defaultColWidth="8.875" defaultRowHeight="12.9" customHeight="1" x14ac:dyDescent="0.15"/>
  <cols>
    <col min="1" max="1" width="1.875" style="9" customWidth="1"/>
    <col min="2" max="2" width="8.875" style="11" customWidth="1"/>
    <col min="3" max="3" width="32.875" style="8" customWidth="1"/>
    <col min="4" max="57" width="12.875" style="9" customWidth="1"/>
    <col min="58" max="16384" width="8.875" style="9"/>
  </cols>
  <sheetData>
    <row r="1" spans="2:57" ht="20.100000000000001" customHeight="1" x14ac:dyDescent="0.15">
      <c r="B1" s="104" t="str">
        <f>入力・結果!B1</f>
        <v>令和2年鳥取県産業連関表：経済波及効果推計ツール2 ver.1.00</v>
      </c>
    </row>
    <row r="2" spans="2:57" ht="20.100000000000001" customHeight="1" x14ac:dyDescent="0.15">
      <c r="B2" s="17" t="s">
        <v>56</v>
      </c>
      <c r="D2" s="18"/>
      <c r="E2" s="18"/>
      <c r="F2" s="18"/>
      <c r="I2" s="18"/>
      <c r="AC2" s="18"/>
      <c r="AR2" s="18"/>
      <c r="AS2" s="18"/>
      <c r="AT2" s="18"/>
      <c r="AU2" s="18"/>
      <c r="AV2" s="18"/>
      <c r="AW2" s="18"/>
      <c r="AZ2" s="18"/>
      <c r="BC2" s="18"/>
      <c r="BE2" s="12"/>
    </row>
    <row r="3" spans="2:57" ht="12.9" customHeight="1" x14ac:dyDescent="0.15">
      <c r="B3" s="63" t="s">
        <v>69</v>
      </c>
      <c r="C3" s="16"/>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t="s">
        <v>52</v>
      </c>
      <c r="AR3" s="15"/>
      <c r="AS3" s="15"/>
      <c r="AT3" s="15"/>
      <c r="AU3" s="15"/>
      <c r="AV3" s="15"/>
      <c r="AW3" s="15"/>
      <c r="AX3" s="15" t="s">
        <v>70</v>
      </c>
      <c r="AY3" s="15" t="s">
        <v>71</v>
      </c>
      <c r="AZ3" s="15"/>
      <c r="BA3" s="15" t="s">
        <v>72</v>
      </c>
      <c r="BB3" s="15" t="s">
        <v>73</v>
      </c>
      <c r="BC3" s="15"/>
      <c r="BD3" s="15" t="s">
        <v>74</v>
      </c>
      <c r="BE3" s="15" t="s">
        <v>75</v>
      </c>
    </row>
    <row r="4" spans="2:57" s="8" customFormat="1" ht="12.9" customHeight="1" x14ac:dyDescent="0.15">
      <c r="B4" s="29"/>
      <c r="C4" s="31"/>
      <c r="D4" s="82" t="s">
        <v>76</v>
      </c>
      <c r="E4" s="82" t="s">
        <v>77</v>
      </c>
      <c r="F4" s="82" t="s">
        <v>78</v>
      </c>
      <c r="G4" s="82" t="s">
        <v>79</v>
      </c>
      <c r="H4" s="82" t="s">
        <v>80</v>
      </c>
      <c r="I4" s="82" t="s">
        <v>81</v>
      </c>
      <c r="J4" s="82" t="s">
        <v>82</v>
      </c>
      <c r="K4" s="82" t="s">
        <v>83</v>
      </c>
      <c r="L4" s="82" t="s">
        <v>84</v>
      </c>
      <c r="M4" s="82" t="s">
        <v>85</v>
      </c>
      <c r="N4" s="82" t="s">
        <v>86</v>
      </c>
      <c r="O4" s="82" t="s">
        <v>87</v>
      </c>
      <c r="P4" s="82" t="s">
        <v>88</v>
      </c>
      <c r="Q4" s="82" t="s">
        <v>89</v>
      </c>
      <c r="R4" s="82" t="s">
        <v>90</v>
      </c>
      <c r="S4" s="82" t="s">
        <v>91</v>
      </c>
      <c r="T4" s="82" t="s">
        <v>92</v>
      </c>
      <c r="U4" s="82" t="s">
        <v>93</v>
      </c>
      <c r="V4" s="82" t="s">
        <v>94</v>
      </c>
      <c r="W4" s="82" t="s">
        <v>95</v>
      </c>
      <c r="X4" s="82" t="s">
        <v>96</v>
      </c>
      <c r="Y4" s="82" t="s">
        <v>97</v>
      </c>
      <c r="Z4" s="82" t="s">
        <v>98</v>
      </c>
      <c r="AA4" s="82" t="s">
        <v>99</v>
      </c>
      <c r="AB4" s="82" t="s">
        <v>100</v>
      </c>
      <c r="AC4" s="82" t="s">
        <v>101</v>
      </c>
      <c r="AD4" s="82" t="s">
        <v>102</v>
      </c>
      <c r="AE4" s="82" t="s">
        <v>103</v>
      </c>
      <c r="AF4" s="82" t="s">
        <v>104</v>
      </c>
      <c r="AG4" s="82" t="s">
        <v>105</v>
      </c>
      <c r="AH4" s="82" t="s">
        <v>106</v>
      </c>
      <c r="AI4" s="82" t="s">
        <v>107</v>
      </c>
      <c r="AJ4" s="82" t="s">
        <v>108</v>
      </c>
      <c r="AK4" s="82" t="s">
        <v>109</v>
      </c>
      <c r="AL4" s="82" t="s">
        <v>110</v>
      </c>
      <c r="AM4" s="82" t="s">
        <v>111</v>
      </c>
      <c r="AN4" s="82" t="s">
        <v>112</v>
      </c>
      <c r="AO4" s="82" t="s">
        <v>113</v>
      </c>
      <c r="AP4" s="82" t="s">
        <v>114</v>
      </c>
      <c r="AQ4" s="83" t="s">
        <v>115</v>
      </c>
      <c r="AR4" s="82" t="s">
        <v>116</v>
      </c>
      <c r="AS4" s="82" t="s">
        <v>117</v>
      </c>
      <c r="AT4" s="82" t="s">
        <v>118</v>
      </c>
      <c r="AU4" s="82" t="s">
        <v>119</v>
      </c>
      <c r="AV4" s="82" t="s">
        <v>120</v>
      </c>
      <c r="AW4" s="82" t="s">
        <v>121</v>
      </c>
      <c r="AX4" s="83" t="s">
        <v>122</v>
      </c>
      <c r="AY4" s="83" t="s">
        <v>123</v>
      </c>
      <c r="AZ4" s="84" t="s">
        <v>124</v>
      </c>
      <c r="BA4" s="83" t="s">
        <v>125</v>
      </c>
      <c r="BB4" s="83" t="s">
        <v>126</v>
      </c>
      <c r="BC4" s="84" t="s">
        <v>127</v>
      </c>
      <c r="BD4" s="83" t="s">
        <v>128</v>
      </c>
      <c r="BE4" s="83" t="s">
        <v>129</v>
      </c>
    </row>
    <row r="5" spans="2:57" s="8" customFormat="1" ht="39.9" customHeight="1" x14ac:dyDescent="0.15">
      <c r="B5" s="30"/>
      <c r="C5" s="28"/>
      <c r="D5" s="21" t="s">
        <v>49</v>
      </c>
      <c r="E5" s="21" t="s">
        <v>50</v>
      </c>
      <c r="F5" s="21" t="s">
        <v>51</v>
      </c>
      <c r="G5" s="21" t="s">
        <v>0</v>
      </c>
      <c r="H5" s="21" t="s">
        <v>33</v>
      </c>
      <c r="I5" s="21" t="s">
        <v>1</v>
      </c>
      <c r="J5" s="21" t="s">
        <v>2</v>
      </c>
      <c r="K5" s="21" t="s">
        <v>3</v>
      </c>
      <c r="L5" s="21" t="s">
        <v>4</v>
      </c>
      <c r="M5" s="21" t="s">
        <v>130</v>
      </c>
      <c r="N5" s="21" t="s">
        <v>5</v>
      </c>
      <c r="O5" s="21" t="s">
        <v>6</v>
      </c>
      <c r="P5" s="21" t="s">
        <v>7</v>
      </c>
      <c r="Q5" s="21" t="s">
        <v>8</v>
      </c>
      <c r="R5" s="21" t="s">
        <v>34</v>
      </c>
      <c r="S5" s="21" t="s">
        <v>35</v>
      </c>
      <c r="T5" s="21" t="s">
        <v>36</v>
      </c>
      <c r="U5" s="21" t="s">
        <v>37</v>
      </c>
      <c r="V5" s="21" t="s">
        <v>38</v>
      </c>
      <c r="W5" s="21" t="s">
        <v>131</v>
      </c>
      <c r="X5" s="21" t="s">
        <v>39</v>
      </c>
      <c r="Y5" s="21" t="s">
        <v>9</v>
      </c>
      <c r="Z5" s="21" t="s">
        <v>10</v>
      </c>
      <c r="AA5" s="21" t="s">
        <v>147</v>
      </c>
      <c r="AB5" s="21" t="s">
        <v>40</v>
      </c>
      <c r="AC5" s="21" t="s">
        <v>41</v>
      </c>
      <c r="AD5" s="21" t="s">
        <v>11</v>
      </c>
      <c r="AE5" s="21" t="s">
        <v>12</v>
      </c>
      <c r="AF5" s="21" t="s">
        <v>13</v>
      </c>
      <c r="AG5" s="21" t="s">
        <v>42</v>
      </c>
      <c r="AH5" s="21" t="s">
        <v>43</v>
      </c>
      <c r="AI5" s="21" t="s">
        <v>14</v>
      </c>
      <c r="AJ5" s="21" t="s">
        <v>15</v>
      </c>
      <c r="AK5" s="21" t="s">
        <v>44</v>
      </c>
      <c r="AL5" s="21" t="s">
        <v>132</v>
      </c>
      <c r="AM5" s="21" t="s">
        <v>16</v>
      </c>
      <c r="AN5" s="21" t="s">
        <v>17</v>
      </c>
      <c r="AO5" s="21" t="s">
        <v>18</v>
      </c>
      <c r="AP5" s="21" t="s">
        <v>19</v>
      </c>
      <c r="AQ5" s="39" t="s">
        <v>20</v>
      </c>
      <c r="AR5" s="21" t="s">
        <v>46</v>
      </c>
      <c r="AS5" s="21" t="s">
        <v>26</v>
      </c>
      <c r="AT5" s="21" t="s">
        <v>47</v>
      </c>
      <c r="AU5" s="21" t="s">
        <v>133</v>
      </c>
      <c r="AV5" s="21" t="s">
        <v>134</v>
      </c>
      <c r="AW5" s="21" t="s">
        <v>27</v>
      </c>
      <c r="AX5" s="39" t="s">
        <v>135</v>
      </c>
      <c r="AY5" s="39" t="s">
        <v>136</v>
      </c>
      <c r="AZ5" s="33" t="s">
        <v>137</v>
      </c>
      <c r="BA5" s="39" t="s">
        <v>28</v>
      </c>
      <c r="BB5" s="39" t="s">
        <v>29</v>
      </c>
      <c r="BC5" s="33" t="s">
        <v>138</v>
      </c>
      <c r="BD5" s="39" t="s">
        <v>48</v>
      </c>
      <c r="BE5" s="39" t="s">
        <v>139</v>
      </c>
    </row>
    <row r="6" spans="2:57" ht="12.9" customHeight="1" x14ac:dyDescent="0.15">
      <c r="B6" s="23" t="s">
        <v>76</v>
      </c>
      <c r="C6" s="24" t="s">
        <v>49</v>
      </c>
      <c r="D6" s="22">
        <v>10589</v>
      </c>
      <c r="E6" s="22">
        <v>4</v>
      </c>
      <c r="F6" s="22">
        <v>0</v>
      </c>
      <c r="G6" s="22">
        <v>0</v>
      </c>
      <c r="H6" s="22">
        <v>28114</v>
      </c>
      <c r="I6" s="22">
        <v>27</v>
      </c>
      <c r="J6" s="22">
        <v>526</v>
      </c>
      <c r="K6" s="22">
        <v>10</v>
      </c>
      <c r="L6" s="22">
        <v>0</v>
      </c>
      <c r="M6" s="22">
        <v>317</v>
      </c>
      <c r="N6" s="22">
        <v>0</v>
      </c>
      <c r="O6" s="22">
        <v>0</v>
      </c>
      <c r="P6" s="22">
        <v>0</v>
      </c>
      <c r="Q6" s="22">
        <v>0</v>
      </c>
      <c r="R6" s="22">
        <v>0</v>
      </c>
      <c r="S6" s="22">
        <v>0</v>
      </c>
      <c r="T6" s="22">
        <v>0</v>
      </c>
      <c r="U6" s="22">
        <v>0</v>
      </c>
      <c r="V6" s="22">
        <v>0</v>
      </c>
      <c r="W6" s="22">
        <v>0</v>
      </c>
      <c r="X6" s="22">
        <v>0</v>
      </c>
      <c r="Y6" s="22">
        <v>27</v>
      </c>
      <c r="Z6" s="22">
        <v>293</v>
      </c>
      <c r="AA6" s="22">
        <v>0</v>
      </c>
      <c r="AB6" s="22">
        <v>0</v>
      </c>
      <c r="AC6" s="22">
        <v>0</v>
      </c>
      <c r="AD6" s="22">
        <v>48</v>
      </c>
      <c r="AE6" s="22">
        <v>0</v>
      </c>
      <c r="AF6" s="22">
        <v>2</v>
      </c>
      <c r="AG6" s="22">
        <v>3</v>
      </c>
      <c r="AH6" s="22">
        <v>0</v>
      </c>
      <c r="AI6" s="22">
        <v>3</v>
      </c>
      <c r="AJ6" s="22">
        <v>234</v>
      </c>
      <c r="AK6" s="22">
        <v>690</v>
      </c>
      <c r="AL6" s="22">
        <v>57</v>
      </c>
      <c r="AM6" s="22">
        <v>2</v>
      </c>
      <c r="AN6" s="22">
        <v>1731</v>
      </c>
      <c r="AO6" s="22">
        <v>0</v>
      </c>
      <c r="AP6" s="22">
        <v>0</v>
      </c>
      <c r="AQ6" s="40">
        <v>42676</v>
      </c>
      <c r="AR6" s="22">
        <v>158</v>
      </c>
      <c r="AS6" s="22">
        <v>13599</v>
      </c>
      <c r="AT6" s="22">
        <v>0</v>
      </c>
      <c r="AU6" s="22">
        <v>0</v>
      </c>
      <c r="AV6" s="22">
        <v>1588</v>
      </c>
      <c r="AW6" s="22">
        <v>108</v>
      </c>
      <c r="AX6" s="40">
        <v>15453</v>
      </c>
      <c r="AY6" s="40">
        <v>58129</v>
      </c>
      <c r="AZ6" s="34">
        <v>32704</v>
      </c>
      <c r="BA6" s="40">
        <v>48157</v>
      </c>
      <c r="BB6" s="40">
        <v>90833</v>
      </c>
      <c r="BC6" s="34">
        <v>-14614</v>
      </c>
      <c r="BD6" s="40">
        <v>33544</v>
      </c>
      <c r="BE6" s="40">
        <v>76220</v>
      </c>
    </row>
    <row r="7" spans="2:57" ht="12.9" customHeight="1" x14ac:dyDescent="0.15">
      <c r="B7" s="25" t="s">
        <v>77</v>
      </c>
      <c r="C7" s="26" t="s">
        <v>50</v>
      </c>
      <c r="D7" s="14">
        <v>45</v>
      </c>
      <c r="E7" s="14">
        <v>1150</v>
      </c>
      <c r="F7" s="14">
        <v>2</v>
      </c>
      <c r="G7" s="14">
        <v>0</v>
      </c>
      <c r="H7" s="14">
        <v>110</v>
      </c>
      <c r="I7" s="14">
        <v>0</v>
      </c>
      <c r="J7" s="14">
        <v>2660</v>
      </c>
      <c r="K7" s="14">
        <v>0</v>
      </c>
      <c r="L7" s="14">
        <v>0</v>
      </c>
      <c r="M7" s="14">
        <v>0</v>
      </c>
      <c r="N7" s="14">
        <v>0</v>
      </c>
      <c r="O7" s="14">
        <v>0</v>
      </c>
      <c r="P7" s="14">
        <v>0</v>
      </c>
      <c r="Q7" s="14">
        <v>0</v>
      </c>
      <c r="R7" s="14">
        <v>0</v>
      </c>
      <c r="S7" s="14">
        <v>0</v>
      </c>
      <c r="T7" s="14">
        <v>0</v>
      </c>
      <c r="U7" s="14">
        <v>0</v>
      </c>
      <c r="V7" s="14">
        <v>0</v>
      </c>
      <c r="W7" s="14">
        <v>0</v>
      </c>
      <c r="X7" s="14">
        <v>0</v>
      </c>
      <c r="Y7" s="14">
        <v>1</v>
      </c>
      <c r="Z7" s="14">
        <v>14</v>
      </c>
      <c r="AA7" s="14">
        <v>0</v>
      </c>
      <c r="AB7" s="14">
        <v>0</v>
      </c>
      <c r="AC7" s="14">
        <v>0</v>
      </c>
      <c r="AD7" s="14">
        <v>0</v>
      </c>
      <c r="AE7" s="14">
        <v>0</v>
      </c>
      <c r="AF7" s="14">
        <v>0</v>
      </c>
      <c r="AG7" s="14">
        <v>0</v>
      </c>
      <c r="AH7" s="14">
        <v>0</v>
      </c>
      <c r="AI7" s="14">
        <v>1</v>
      </c>
      <c r="AJ7" s="14">
        <v>7</v>
      </c>
      <c r="AK7" s="14">
        <v>21</v>
      </c>
      <c r="AL7" s="14">
        <v>0</v>
      </c>
      <c r="AM7" s="14">
        <v>0</v>
      </c>
      <c r="AN7" s="14">
        <v>167</v>
      </c>
      <c r="AO7" s="14">
        <v>0</v>
      </c>
      <c r="AP7" s="14">
        <v>0</v>
      </c>
      <c r="AQ7" s="41">
        <v>4176</v>
      </c>
      <c r="AR7" s="14">
        <v>10</v>
      </c>
      <c r="AS7" s="14">
        <v>723</v>
      </c>
      <c r="AT7" s="14">
        <v>0</v>
      </c>
      <c r="AU7" s="14">
        <v>0</v>
      </c>
      <c r="AV7" s="14">
        <v>0</v>
      </c>
      <c r="AW7" s="14">
        <v>1416</v>
      </c>
      <c r="AX7" s="41">
        <v>2149</v>
      </c>
      <c r="AY7" s="41">
        <v>6325</v>
      </c>
      <c r="AZ7" s="35">
        <v>1072</v>
      </c>
      <c r="BA7" s="41">
        <v>3220</v>
      </c>
      <c r="BB7" s="41">
        <v>7397</v>
      </c>
      <c r="BC7" s="35">
        <v>-1689</v>
      </c>
      <c r="BD7" s="41">
        <v>1532</v>
      </c>
      <c r="BE7" s="41">
        <v>5708</v>
      </c>
    </row>
    <row r="8" spans="2:57" ht="12.9" customHeight="1" x14ac:dyDescent="0.15">
      <c r="B8" s="25" t="s">
        <v>78</v>
      </c>
      <c r="C8" s="26" t="s">
        <v>51</v>
      </c>
      <c r="D8" s="14">
        <v>0</v>
      </c>
      <c r="E8" s="14">
        <v>0</v>
      </c>
      <c r="F8" s="14">
        <v>263</v>
      </c>
      <c r="G8" s="14">
        <v>0</v>
      </c>
      <c r="H8" s="14">
        <v>13786</v>
      </c>
      <c r="I8" s="14">
        <v>0</v>
      </c>
      <c r="J8" s="14">
        <v>0</v>
      </c>
      <c r="K8" s="14">
        <v>1</v>
      </c>
      <c r="L8" s="14">
        <v>0</v>
      </c>
      <c r="M8" s="14">
        <v>0</v>
      </c>
      <c r="N8" s="14">
        <v>0</v>
      </c>
      <c r="O8" s="14">
        <v>0</v>
      </c>
      <c r="P8" s="14">
        <v>0</v>
      </c>
      <c r="Q8" s="14">
        <v>0</v>
      </c>
      <c r="R8" s="14">
        <v>0</v>
      </c>
      <c r="S8" s="14">
        <v>0</v>
      </c>
      <c r="T8" s="14">
        <v>0</v>
      </c>
      <c r="U8" s="14">
        <v>0</v>
      </c>
      <c r="V8" s="14">
        <v>0</v>
      </c>
      <c r="W8" s="14">
        <v>0</v>
      </c>
      <c r="X8" s="14">
        <v>0</v>
      </c>
      <c r="Y8" s="14">
        <v>3</v>
      </c>
      <c r="Z8" s="14">
        <v>0</v>
      </c>
      <c r="AA8" s="14">
        <v>0</v>
      </c>
      <c r="AB8" s="14">
        <v>0</v>
      </c>
      <c r="AC8" s="14">
        <v>0</v>
      </c>
      <c r="AD8" s="14">
        <v>0</v>
      </c>
      <c r="AE8" s="14">
        <v>0</v>
      </c>
      <c r="AF8" s="14">
        <v>0</v>
      </c>
      <c r="AG8" s="14">
        <v>0</v>
      </c>
      <c r="AH8" s="14">
        <v>0</v>
      </c>
      <c r="AI8" s="14">
        <v>1</v>
      </c>
      <c r="AJ8" s="14">
        <v>10</v>
      </c>
      <c r="AK8" s="14">
        <v>130</v>
      </c>
      <c r="AL8" s="14">
        <v>0</v>
      </c>
      <c r="AM8" s="14">
        <v>0</v>
      </c>
      <c r="AN8" s="14">
        <v>542</v>
      </c>
      <c r="AO8" s="14">
        <v>0</v>
      </c>
      <c r="AP8" s="14">
        <v>0</v>
      </c>
      <c r="AQ8" s="41">
        <v>14735</v>
      </c>
      <c r="AR8" s="14">
        <v>41</v>
      </c>
      <c r="AS8" s="14">
        <v>1405</v>
      </c>
      <c r="AT8" s="14">
        <v>0</v>
      </c>
      <c r="AU8" s="14">
        <v>0</v>
      </c>
      <c r="AV8" s="14">
        <v>0</v>
      </c>
      <c r="AW8" s="14">
        <v>65</v>
      </c>
      <c r="AX8" s="41">
        <v>1511</v>
      </c>
      <c r="AY8" s="41">
        <v>16246</v>
      </c>
      <c r="AZ8" s="35">
        <v>9010</v>
      </c>
      <c r="BA8" s="41">
        <v>10521</v>
      </c>
      <c r="BB8" s="41">
        <v>25256</v>
      </c>
      <c r="BC8" s="35">
        <v>-4941</v>
      </c>
      <c r="BD8" s="41">
        <v>5581</v>
      </c>
      <c r="BE8" s="41">
        <v>20315</v>
      </c>
    </row>
    <row r="9" spans="2:57" ht="12.9" customHeight="1" x14ac:dyDescent="0.15">
      <c r="B9" s="25" t="s">
        <v>79</v>
      </c>
      <c r="C9" s="26" t="s">
        <v>0</v>
      </c>
      <c r="D9" s="14">
        <v>1</v>
      </c>
      <c r="E9" s="14">
        <v>3</v>
      </c>
      <c r="F9" s="14">
        <v>0</v>
      </c>
      <c r="G9" s="14">
        <v>0</v>
      </c>
      <c r="H9" s="14">
        <v>21</v>
      </c>
      <c r="I9" s="14">
        <v>1</v>
      </c>
      <c r="J9" s="14">
        <v>613</v>
      </c>
      <c r="K9" s="14">
        <v>26</v>
      </c>
      <c r="L9" s="14">
        <v>117</v>
      </c>
      <c r="M9" s="14">
        <v>7</v>
      </c>
      <c r="N9" s="14">
        <v>236</v>
      </c>
      <c r="O9" s="14">
        <v>10</v>
      </c>
      <c r="P9" s="14">
        <v>1</v>
      </c>
      <c r="Q9" s="14">
        <v>3</v>
      </c>
      <c r="R9" s="14">
        <v>0</v>
      </c>
      <c r="S9" s="14">
        <v>1</v>
      </c>
      <c r="T9" s="14">
        <v>1</v>
      </c>
      <c r="U9" s="14">
        <v>12</v>
      </c>
      <c r="V9" s="14">
        <v>1</v>
      </c>
      <c r="W9" s="14">
        <v>0</v>
      </c>
      <c r="X9" s="14">
        <v>1</v>
      </c>
      <c r="Y9" s="14">
        <v>3</v>
      </c>
      <c r="Z9" s="14">
        <v>658</v>
      </c>
      <c r="AA9" s="14">
        <v>7605</v>
      </c>
      <c r="AB9" s="14">
        <v>0</v>
      </c>
      <c r="AC9" s="14">
        <v>0</v>
      </c>
      <c r="AD9" s="14">
        <v>1</v>
      </c>
      <c r="AE9" s="14">
        <v>0</v>
      </c>
      <c r="AF9" s="14">
        <v>0</v>
      </c>
      <c r="AG9" s="14">
        <v>0</v>
      </c>
      <c r="AH9" s="14">
        <v>0</v>
      </c>
      <c r="AI9" s="14">
        <v>1</v>
      </c>
      <c r="AJ9" s="14">
        <v>3</v>
      </c>
      <c r="AK9" s="14">
        <v>2</v>
      </c>
      <c r="AL9" s="14">
        <v>1</v>
      </c>
      <c r="AM9" s="14">
        <v>1</v>
      </c>
      <c r="AN9" s="14">
        <v>0</v>
      </c>
      <c r="AO9" s="14">
        <v>0</v>
      </c>
      <c r="AP9" s="14">
        <v>2</v>
      </c>
      <c r="AQ9" s="41">
        <v>9331</v>
      </c>
      <c r="AR9" s="14">
        <v>-15</v>
      </c>
      <c r="AS9" s="14">
        <v>-22</v>
      </c>
      <c r="AT9" s="14">
        <v>0</v>
      </c>
      <c r="AU9" s="14">
        <v>0</v>
      </c>
      <c r="AV9" s="14">
        <v>0</v>
      </c>
      <c r="AW9" s="14">
        <v>212</v>
      </c>
      <c r="AX9" s="41">
        <v>175</v>
      </c>
      <c r="AY9" s="41">
        <v>9506</v>
      </c>
      <c r="AZ9" s="35">
        <v>0</v>
      </c>
      <c r="BA9" s="41">
        <v>175</v>
      </c>
      <c r="BB9" s="41">
        <v>9506</v>
      </c>
      <c r="BC9" s="35">
        <v>-8831</v>
      </c>
      <c r="BD9" s="41">
        <v>-8656</v>
      </c>
      <c r="BE9" s="41">
        <v>675</v>
      </c>
    </row>
    <row r="10" spans="2:57" ht="12.9" customHeight="1" x14ac:dyDescent="0.15">
      <c r="B10" s="25" t="s">
        <v>80</v>
      </c>
      <c r="C10" s="26" t="s">
        <v>33</v>
      </c>
      <c r="D10" s="14">
        <v>10445</v>
      </c>
      <c r="E10" s="14">
        <v>59</v>
      </c>
      <c r="F10" s="14">
        <v>1186</v>
      </c>
      <c r="G10" s="14">
        <v>0</v>
      </c>
      <c r="H10" s="14">
        <v>27252</v>
      </c>
      <c r="I10" s="14">
        <v>3</v>
      </c>
      <c r="J10" s="14">
        <v>344</v>
      </c>
      <c r="K10" s="14">
        <v>46</v>
      </c>
      <c r="L10" s="14">
        <v>0</v>
      </c>
      <c r="M10" s="14">
        <v>1</v>
      </c>
      <c r="N10" s="14">
        <v>2</v>
      </c>
      <c r="O10" s="14">
        <v>0</v>
      </c>
      <c r="P10" s="14">
        <v>0</v>
      </c>
      <c r="Q10" s="14">
        <v>0</v>
      </c>
      <c r="R10" s="14">
        <v>0</v>
      </c>
      <c r="S10" s="14">
        <v>0</v>
      </c>
      <c r="T10" s="14">
        <v>0</v>
      </c>
      <c r="U10" s="14">
        <v>0</v>
      </c>
      <c r="V10" s="14">
        <v>0</v>
      </c>
      <c r="W10" s="14">
        <v>0</v>
      </c>
      <c r="X10" s="14">
        <v>0</v>
      </c>
      <c r="Y10" s="14">
        <v>15</v>
      </c>
      <c r="Z10" s="14">
        <v>12</v>
      </c>
      <c r="AA10" s="14">
        <v>0</v>
      </c>
      <c r="AB10" s="14">
        <v>0</v>
      </c>
      <c r="AC10" s="14">
        <v>0</v>
      </c>
      <c r="AD10" s="14">
        <v>36</v>
      </c>
      <c r="AE10" s="14">
        <v>0</v>
      </c>
      <c r="AF10" s="14">
        <v>0</v>
      </c>
      <c r="AG10" s="14">
        <v>8</v>
      </c>
      <c r="AH10" s="14">
        <v>0</v>
      </c>
      <c r="AI10" s="14">
        <v>160</v>
      </c>
      <c r="AJ10" s="14">
        <v>879</v>
      </c>
      <c r="AK10" s="14">
        <v>2972</v>
      </c>
      <c r="AL10" s="14">
        <v>42</v>
      </c>
      <c r="AM10" s="14">
        <v>1</v>
      </c>
      <c r="AN10" s="14">
        <v>15286</v>
      </c>
      <c r="AO10" s="14">
        <v>0</v>
      </c>
      <c r="AP10" s="14">
        <v>64</v>
      </c>
      <c r="AQ10" s="41">
        <v>58812</v>
      </c>
      <c r="AR10" s="14">
        <v>2710</v>
      </c>
      <c r="AS10" s="14">
        <v>117621</v>
      </c>
      <c r="AT10" s="14">
        <v>0</v>
      </c>
      <c r="AU10" s="14">
        <v>0</v>
      </c>
      <c r="AV10" s="14">
        <v>0</v>
      </c>
      <c r="AW10" s="14">
        <v>-1299</v>
      </c>
      <c r="AX10" s="41">
        <v>119032</v>
      </c>
      <c r="AY10" s="41">
        <v>177844</v>
      </c>
      <c r="AZ10" s="35">
        <v>108344</v>
      </c>
      <c r="BA10" s="41">
        <v>227376</v>
      </c>
      <c r="BB10" s="41">
        <v>286188</v>
      </c>
      <c r="BC10" s="35">
        <v>-134757</v>
      </c>
      <c r="BD10" s="41">
        <v>92619</v>
      </c>
      <c r="BE10" s="41">
        <v>151431</v>
      </c>
    </row>
    <row r="11" spans="2:57" ht="12.9" customHeight="1" x14ac:dyDescent="0.15">
      <c r="B11" s="25" t="s">
        <v>81</v>
      </c>
      <c r="C11" s="26" t="s">
        <v>1</v>
      </c>
      <c r="D11" s="14">
        <v>159</v>
      </c>
      <c r="E11" s="14">
        <v>5</v>
      </c>
      <c r="F11" s="14">
        <v>529</v>
      </c>
      <c r="G11" s="14">
        <v>2</v>
      </c>
      <c r="H11" s="14">
        <v>115</v>
      </c>
      <c r="I11" s="14">
        <v>5590</v>
      </c>
      <c r="J11" s="14">
        <v>229</v>
      </c>
      <c r="K11" s="14">
        <v>7</v>
      </c>
      <c r="L11" s="14">
        <v>2</v>
      </c>
      <c r="M11" s="14">
        <v>242</v>
      </c>
      <c r="N11" s="14">
        <v>7</v>
      </c>
      <c r="O11" s="14">
        <v>20</v>
      </c>
      <c r="P11" s="14">
        <v>2</v>
      </c>
      <c r="Q11" s="14">
        <v>44</v>
      </c>
      <c r="R11" s="14">
        <v>6</v>
      </c>
      <c r="S11" s="14">
        <v>19</v>
      </c>
      <c r="T11" s="14">
        <v>9</v>
      </c>
      <c r="U11" s="14">
        <v>369</v>
      </c>
      <c r="V11" s="14">
        <v>229</v>
      </c>
      <c r="W11" s="14">
        <v>18</v>
      </c>
      <c r="X11" s="14">
        <v>11</v>
      </c>
      <c r="Y11" s="14">
        <v>63</v>
      </c>
      <c r="Z11" s="14">
        <v>969</v>
      </c>
      <c r="AA11" s="14">
        <v>11</v>
      </c>
      <c r="AB11" s="14">
        <v>32</v>
      </c>
      <c r="AC11" s="14">
        <v>91</v>
      </c>
      <c r="AD11" s="14">
        <v>1098</v>
      </c>
      <c r="AE11" s="14">
        <v>164</v>
      </c>
      <c r="AF11" s="14">
        <v>13</v>
      </c>
      <c r="AG11" s="14">
        <v>155</v>
      </c>
      <c r="AH11" s="14">
        <v>72</v>
      </c>
      <c r="AI11" s="14">
        <v>989</v>
      </c>
      <c r="AJ11" s="14">
        <v>111</v>
      </c>
      <c r="AK11" s="14">
        <v>1331</v>
      </c>
      <c r="AL11" s="14">
        <v>688</v>
      </c>
      <c r="AM11" s="14">
        <v>332</v>
      </c>
      <c r="AN11" s="14">
        <v>576</v>
      </c>
      <c r="AO11" s="14">
        <v>111</v>
      </c>
      <c r="AP11" s="14">
        <v>3</v>
      </c>
      <c r="AQ11" s="41">
        <v>14422</v>
      </c>
      <c r="AR11" s="14">
        <v>373</v>
      </c>
      <c r="AS11" s="14">
        <v>13932</v>
      </c>
      <c r="AT11" s="14">
        <v>0</v>
      </c>
      <c r="AU11" s="14">
        <v>4</v>
      </c>
      <c r="AV11" s="14">
        <v>1983</v>
      </c>
      <c r="AW11" s="14">
        <v>-256</v>
      </c>
      <c r="AX11" s="41">
        <v>16037</v>
      </c>
      <c r="AY11" s="41">
        <v>30460</v>
      </c>
      <c r="AZ11" s="35">
        <v>19024</v>
      </c>
      <c r="BA11" s="41">
        <v>35061</v>
      </c>
      <c r="BB11" s="41">
        <v>49483</v>
      </c>
      <c r="BC11" s="35">
        <v>-28596</v>
      </c>
      <c r="BD11" s="41">
        <v>6466</v>
      </c>
      <c r="BE11" s="41">
        <v>20888</v>
      </c>
    </row>
    <row r="12" spans="2:57" ht="12.9" customHeight="1" x14ac:dyDescent="0.15">
      <c r="B12" s="25" t="s">
        <v>82</v>
      </c>
      <c r="C12" s="26" t="s">
        <v>2</v>
      </c>
      <c r="D12" s="14">
        <v>2200</v>
      </c>
      <c r="E12" s="14">
        <v>80</v>
      </c>
      <c r="F12" s="14">
        <v>45</v>
      </c>
      <c r="G12" s="14">
        <v>1</v>
      </c>
      <c r="H12" s="14">
        <v>2261</v>
      </c>
      <c r="I12" s="14">
        <v>66</v>
      </c>
      <c r="J12" s="14">
        <v>39282</v>
      </c>
      <c r="K12" s="14">
        <v>113</v>
      </c>
      <c r="L12" s="14">
        <v>2</v>
      </c>
      <c r="M12" s="14">
        <v>326</v>
      </c>
      <c r="N12" s="14">
        <v>11</v>
      </c>
      <c r="O12" s="14">
        <v>19</v>
      </c>
      <c r="P12" s="14">
        <v>6</v>
      </c>
      <c r="Q12" s="14">
        <v>85</v>
      </c>
      <c r="R12" s="14">
        <v>6</v>
      </c>
      <c r="S12" s="14">
        <v>26</v>
      </c>
      <c r="T12" s="14">
        <v>36</v>
      </c>
      <c r="U12" s="14">
        <v>481</v>
      </c>
      <c r="V12" s="14">
        <v>610</v>
      </c>
      <c r="W12" s="14">
        <v>36</v>
      </c>
      <c r="X12" s="14">
        <v>13</v>
      </c>
      <c r="Y12" s="14">
        <v>1058</v>
      </c>
      <c r="Z12" s="14">
        <v>11302</v>
      </c>
      <c r="AA12" s="14">
        <v>162</v>
      </c>
      <c r="AB12" s="14">
        <v>155</v>
      </c>
      <c r="AC12" s="14">
        <v>152</v>
      </c>
      <c r="AD12" s="14">
        <v>1805</v>
      </c>
      <c r="AE12" s="14">
        <v>567</v>
      </c>
      <c r="AF12" s="14">
        <v>131</v>
      </c>
      <c r="AG12" s="14">
        <v>191</v>
      </c>
      <c r="AH12" s="14">
        <v>1521</v>
      </c>
      <c r="AI12" s="14">
        <v>279</v>
      </c>
      <c r="AJ12" s="14">
        <v>1285</v>
      </c>
      <c r="AK12" s="14">
        <v>2471</v>
      </c>
      <c r="AL12" s="14">
        <v>526</v>
      </c>
      <c r="AM12" s="14">
        <v>1074</v>
      </c>
      <c r="AN12" s="14">
        <v>657</v>
      </c>
      <c r="AO12" s="14">
        <v>2401</v>
      </c>
      <c r="AP12" s="14">
        <v>10</v>
      </c>
      <c r="AQ12" s="41">
        <v>71453</v>
      </c>
      <c r="AR12" s="14">
        <v>289</v>
      </c>
      <c r="AS12" s="14">
        <v>1678</v>
      </c>
      <c r="AT12" s="14">
        <v>9</v>
      </c>
      <c r="AU12" s="14">
        <v>53</v>
      </c>
      <c r="AV12" s="14">
        <v>948</v>
      </c>
      <c r="AW12" s="14">
        <v>-3188</v>
      </c>
      <c r="AX12" s="41">
        <v>-210</v>
      </c>
      <c r="AY12" s="41">
        <v>71243</v>
      </c>
      <c r="AZ12" s="35">
        <v>82876</v>
      </c>
      <c r="BA12" s="41">
        <v>82665</v>
      </c>
      <c r="BB12" s="41">
        <v>154119</v>
      </c>
      <c r="BC12" s="35">
        <v>-37577</v>
      </c>
      <c r="BD12" s="41">
        <v>45089</v>
      </c>
      <c r="BE12" s="41">
        <v>116542</v>
      </c>
    </row>
    <row r="13" spans="2:57" ht="12.9" customHeight="1" x14ac:dyDescent="0.15">
      <c r="B13" s="25" t="s">
        <v>83</v>
      </c>
      <c r="C13" s="26" t="s">
        <v>3</v>
      </c>
      <c r="D13" s="14">
        <v>3307</v>
      </c>
      <c r="E13" s="14">
        <v>5</v>
      </c>
      <c r="F13" s="14">
        <v>110</v>
      </c>
      <c r="G13" s="14">
        <v>2</v>
      </c>
      <c r="H13" s="14">
        <v>1102</v>
      </c>
      <c r="I13" s="14">
        <v>568</v>
      </c>
      <c r="J13" s="14">
        <v>4577</v>
      </c>
      <c r="K13" s="14">
        <v>855</v>
      </c>
      <c r="L13" s="14">
        <v>96</v>
      </c>
      <c r="M13" s="14">
        <v>5875</v>
      </c>
      <c r="N13" s="14">
        <v>79</v>
      </c>
      <c r="O13" s="14">
        <v>96</v>
      </c>
      <c r="P13" s="14">
        <v>1</v>
      </c>
      <c r="Q13" s="14">
        <v>360</v>
      </c>
      <c r="R13" s="14">
        <v>15</v>
      </c>
      <c r="S13" s="14">
        <v>90</v>
      </c>
      <c r="T13" s="14">
        <v>77</v>
      </c>
      <c r="U13" s="14">
        <v>1820</v>
      </c>
      <c r="V13" s="14">
        <v>1214</v>
      </c>
      <c r="W13" s="14">
        <v>169</v>
      </c>
      <c r="X13" s="14">
        <v>149</v>
      </c>
      <c r="Y13" s="14">
        <v>447</v>
      </c>
      <c r="Z13" s="14">
        <v>1310</v>
      </c>
      <c r="AA13" s="14">
        <v>41</v>
      </c>
      <c r="AB13" s="14">
        <v>301</v>
      </c>
      <c r="AC13" s="14">
        <v>514</v>
      </c>
      <c r="AD13" s="14">
        <v>3</v>
      </c>
      <c r="AE13" s="14">
        <v>3</v>
      </c>
      <c r="AF13" s="14">
        <v>10</v>
      </c>
      <c r="AG13" s="14">
        <v>54</v>
      </c>
      <c r="AH13" s="14">
        <v>97</v>
      </c>
      <c r="AI13" s="14">
        <v>202</v>
      </c>
      <c r="AJ13" s="14">
        <v>859</v>
      </c>
      <c r="AK13" s="14">
        <v>54315</v>
      </c>
      <c r="AL13" s="14">
        <v>66</v>
      </c>
      <c r="AM13" s="14">
        <v>629</v>
      </c>
      <c r="AN13" s="14">
        <v>1264</v>
      </c>
      <c r="AO13" s="14">
        <v>52</v>
      </c>
      <c r="AP13" s="14">
        <v>61</v>
      </c>
      <c r="AQ13" s="41">
        <v>80792</v>
      </c>
      <c r="AR13" s="14">
        <v>631</v>
      </c>
      <c r="AS13" s="14">
        <v>9683</v>
      </c>
      <c r="AT13" s="14">
        <v>0</v>
      </c>
      <c r="AU13" s="14">
        <v>0</v>
      </c>
      <c r="AV13" s="14">
        <v>0</v>
      </c>
      <c r="AW13" s="14">
        <v>336</v>
      </c>
      <c r="AX13" s="41">
        <v>10649</v>
      </c>
      <c r="AY13" s="41">
        <v>91441</v>
      </c>
      <c r="AZ13" s="35">
        <v>2518</v>
      </c>
      <c r="BA13" s="41">
        <v>13168</v>
      </c>
      <c r="BB13" s="41">
        <v>93960</v>
      </c>
      <c r="BC13" s="35">
        <v>-89681</v>
      </c>
      <c r="BD13" s="41">
        <v>-76513</v>
      </c>
      <c r="BE13" s="41">
        <v>4279</v>
      </c>
    </row>
    <row r="14" spans="2:57" ht="12.9" customHeight="1" x14ac:dyDescent="0.15">
      <c r="B14" s="25" t="s">
        <v>84</v>
      </c>
      <c r="C14" s="26" t="s">
        <v>4</v>
      </c>
      <c r="D14" s="14">
        <v>549</v>
      </c>
      <c r="E14" s="14">
        <v>50</v>
      </c>
      <c r="F14" s="14">
        <v>1053</v>
      </c>
      <c r="G14" s="14">
        <v>14</v>
      </c>
      <c r="H14" s="14">
        <v>357</v>
      </c>
      <c r="I14" s="14">
        <v>37</v>
      </c>
      <c r="J14" s="14">
        <v>684</v>
      </c>
      <c r="K14" s="14">
        <v>20</v>
      </c>
      <c r="L14" s="14">
        <v>616</v>
      </c>
      <c r="M14" s="14">
        <v>77</v>
      </c>
      <c r="N14" s="14">
        <v>53</v>
      </c>
      <c r="O14" s="14">
        <v>298</v>
      </c>
      <c r="P14" s="14">
        <v>3</v>
      </c>
      <c r="Q14" s="14">
        <v>100</v>
      </c>
      <c r="R14" s="14">
        <v>5</v>
      </c>
      <c r="S14" s="14">
        <v>27</v>
      </c>
      <c r="T14" s="14">
        <v>5</v>
      </c>
      <c r="U14" s="14">
        <v>97</v>
      </c>
      <c r="V14" s="14">
        <v>72</v>
      </c>
      <c r="W14" s="14">
        <v>5</v>
      </c>
      <c r="X14" s="14">
        <v>15</v>
      </c>
      <c r="Y14" s="14">
        <v>22</v>
      </c>
      <c r="Z14" s="14">
        <v>4488</v>
      </c>
      <c r="AA14" s="14">
        <v>1192</v>
      </c>
      <c r="AB14" s="14">
        <v>520</v>
      </c>
      <c r="AC14" s="14">
        <v>404</v>
      </c>
      <c r="AD14" s="14">
        <v>391</v>
      </c>
      <c r="AE14" s="14">
        <v>49</v>
      </c>
      <c r="AF14" s="14">
        <v>106</v>
      </c>
      <c r="AG14" s="14">
        <v>20325</v>
      </c>
      <c r="AH14" s="14">
        <v>103</v>
      </c>
      <c r="AI14" s="14">
        <v>1696</v>
      </c>
      <c r="AJ14" s="14">
        <v>603</v>
      </c>
      <c r="AK14" s="14">
        <v>739</v>
      </c>
      <c r="AL14" s="14">
        <v>91</v>
      </c>
      <c r="AM14" s="14">
        <v>299</v>
      </c>
      <c r="AN14" s="14">
        <v>485</v>
      </c>
      <c r="AO14" s="14">
        <v>0</v>
      </c>
      <c r="AP14" s="14">
        <v>147</v>
      </c>
      <c r="AQ14" s="41">
        <v>35794</v>
      </c>
      <c r="AR14" s="14">
        <v>49</v>
      </c>
      <c r="AS14" s="14">
        <v>23100</v>
      </c>
      <c r="AT14" s="14">
        <v>0</v>
      </c>
      <c r="AU14" s="14">
        <v>0</v>
      </c>
      <c r="AV14" s="14">
        <v>0</v>
      </c>
      <c r="AW14" s="14">
        <v>193</v>
      </c>
      <c r="AX14" s="41">
        <v>23341</v>
      </c>
      <c r="AY14" s="41">
        <v>59135</v>
      </c>
      <c r="AZ14" s="35">
        <v>74</v>
      </c>
      <c r="BA14" s="41">
        <v>23415</v>
      </c>
      <c r="BB14" s="41">
        <v>59209</v>
      </c>
      <c r="BC14" s="35">
        <v>-56621</v>
      </c>
      <c r="BD14" s="41">
        <v>-33206</v>
      </c>
      <c r="BE14" s="41">
        <v>2588</v>
      </c>
    </row>
    <row r="15" spans="2:57" ht="12.9" customHeight="1" x14ac:dyDescent="0.15">
      <c r="B15" s="25" t="s">
        <v>85</v>
      </c>
      <c r="C15" s="26" t="s">
        <v>130</v>
      </c>
      <c r="D15" s="14">
        <v>697</v>
      </c>
      <c r="E15" s="14">
        <v>33</v>
      </c>
      <c r="F15" s="14">
        <v>374</v>
      </c>
      <c r="G15" s="14">
        <v>2</v>
      </c>
      <c r="H15" s="14">
        <v>2353</v>
      </c>
      <c r="I15" s="14">
        <v>76</v>
      </c>
      <c r="J15" s="14">
        <v>719</v>
      </c>
      <c r="K15" s="14">
        <v>232</v>
      </c>
      <c r="L15" s="14">
        <v>2</v>
      </c>
      <c r="M15" s="14">
        <v>7277</v>
      </c>
      <c r="N15" s="14">
        <v>12</v>
      </c>
      <c r="O15" s="14">
        <v>17</v>
      </c>
      <c r="P15" s="14">
        <v>2</v>
      </c>
      <c r="Q15" s="14">
        <v>90</v>
      </c>
      <c r="R15" s="14">
        <v>61</v>
      </c>
      <c r="S15" s="14">
        <v>287</v>
      </c>
      <c r="T15" s="14">
        <v>278</v>
      </c>
      <c r="U15" s="14">
        <v>1219</v>
      </c>
      <c r="V15" s="14">
        <v>3797</v>
      </c>
      <c r="W15" s="14">
        <v>739</v>
      </c>
      <c r="X15" s="14">
        <v>387</v>
      </c>
      <c r="Y15" s="14">
        <v>609</v>
      </c>
      <c r="Z15" s="14">
        <v>4117</v>
      </c>
      <c r="AA15" s="14">
        <v>0</v>
      </c>
      <c r="AB15" s="14">
        <v>1380</v>
      </c>
      <c r="AC15" s="14">
        <v>680</v>
      </c>
      <c r="AD15" s="14">
        <v>1725</v>
      </c>
      <c r="AE15" s="14">
        <v>324</v>
      </c>
      <c r="AF15" s="14">
        <v>194</v>
      </c>
      <c r="AG15" s="14">
        <v>689</v>
      </c>
      <c r="AH15" s="14">
        <v>194</v>
      </c>
      <c r="AI15" s="14">
        <v>374</v>
      </c>
      <c r="AJ15" s="14">
        <v>377</v>
      </c>
      <c r="AK15" s="14">
        <v>865</v>
      </c>
      <c r="AL15" s="14">
        <v>229</v>
      </c>
      <c r="AM15" s="14">
        <v>1652</v>
      </c>
      <c r="AN15" s="14">
        <v>326</v>
      </c>
      <c r="AO15" s="14">
        <v>256</v>
      </c>
      <c r="AP15" s="14">
        <v>34</v>
      </c>
      <c r="AQ15" s="41">
        <v>32681</v>
      </c>
      <c r="AR15" s="14">
        <v>76</v>
      </c>
      <c r="AS15" s="14">
        <v>3541</v>
      </c>
      <c r="AT15" s="14">
        <v>10</v>
      </c>
      <c r="AU15" s="14">
        <v>0</v>
      </c>
      <c r="AV15" s="14">
        <v>0</v>
      </c>
      <c r="AW15" s="14">
        <v>-296</v>
      </c>
      <c r="AX15" s="41">
        <v>3330</v>
      </c>
      <c r="AY15" s="41">
        <v>36011</v>
      </c>
      <c r="AZ15" s="35">
        <v>37860</v>
      </c>
      <c r="BA15" s="41">
        <v>41191</v>
      </c>
      <c r="BB15" s="41">
        <v>73872</v>
      </c>
      <c r="BC15" s="35">
        <v>-27982</v>
      </c>
      <c r="BD15" s="41">
        <v>13209</v>
      </c>
      <c r="BE15" s="41">
        <v>45890</v>
      </c>
    </row>
    <row r="16" spans="2:57" ht="12.9" customHeight="1" x14ac:dyDescent="0.15">
      <c r="B16" s="25" t="s">
        <v>86</v>
      </c>
      <c r="C16" s="26" t="s">
        <v>5</v>
      </c>
      <c r="D16" s="14">
        <v>230</v>
      </c>
      <c r="E16" s="14">
        <v>2</v>
      </c>
      <c r="F16" s="14">
        <v>1</v>
      </c>
      <c r="G16" s="14">
        <v>0</v>
      </c>
      <c r="H16" s="14">
        <v>146</v>
      </c>
      <c r="I16" s="14">
        <v>2</v>
      </c>
      <c r="J16" s="14">
        <v>95</v>
      </c>
      <c r="K16" s="14">
        <v>69</v>
      </c>
      <c r="L16" s="14">
        <v>67</v>
      </c>
      <c r="M16" s="14">
        <v>97</v>
      </c>
      <c r="N16" s="14">
        <v>1145</v>
      </c>
      <c r="O16" s="14">
        <v>190</v>
      </c>
      <c r="P16" s="14">
        <v>0</v>
      </c>
      <c r="Q16" s="14">
        <v>212</v>
      </c>
      <c r="R16" s="14">
        <v>25</v>
      </c>
      <c r="S16" s="14">
        <v>98</v>
      </c>
      <c r="T16" s="14">
        <v>15</v>
      </c>
      <c r="U16" s="14">
        <v>4805</v>
      </c>
      <c r="V16" s="14">
        <v>561</v>
      </c>
      <c r="W16" s="14">
        <v>36</v>
      </c>
      <c r="X16" s="14">
        <v>32</v>
      </c>
      <c r="Y16" s="14">
        <v>34</v>
      </c>
      <c r="Z16" s="14">
        <v>15755</v>
      </c>
      <c r="AA16" s="14">
        <v>4</v>
      </c>
      <c r="AB16" s="14">
        <v>203</v>
      </c>
      <c r="AC16" s="14">
        <v>17</v>
      </c>
      <c r="AD16" s="14">
        <v>56</v>
      </c>
      <c r="AE16" s="14">
        <v>1</v>
      </c>
      <c r="AF16" s="14">
        <v>21</v>
      </c>
      <c r="AG16" s="14">
        <v>5</v>
      </c>
      <c r="AH16" s="14">
        <v>1</v>
      </c>
      <c r="AI16" s="14">
        <v>49</v>
      </c>
      <c r="AJ16" s="14">
        <v>494</v>
      </c>
      <c r="AK16" s="14">
        <v>248</v>
      </c>
      <c r="AL16" s="14">
        <v>14</v>
      </c>
      <c r="AM16" s="14">
        <v>172</v>
      </c>
      <c r="AN16" s="14">
        <v>138</v>
      </c>
      <c r="AO16" s="14">
        <v>30</v>
      </c>
      <c r="AP16" s="14">
        <v>45</v>
      </c>
      <c r="AQ16" s="41">
        <v>25114</v>
      </c>
      <c r="AR16" s="14">
        <v>30</v>
      </c>
      <c r="AS16" s="14">
        <v>337</v>
      </c>
      <c r="AT16" s="14">
        <v>0</v>
      </c>
      <c r="AU16" s="14">
        <v>0</v>
      </c>
      <c r="AV16" s="14">
        <v>0</v>
      </c>
      <c r="AW16" s="14">
        <v>339</v>
      </c>
      <c r="AX16" s="41">
        <v>707</v>
      </c>
      <c r="AY16" s="41">
        <v>25821</v>
      </c>
      <c r="AZ16" s="35">
        <v>452</v>
      </c>
      <c r="BA16" s="41">
        <v>1159</v>
      </c>
      <c r="BB16" s="41">
        <v>26273</v>
      </c>
      <c r="BC16" s="35">
        <v>-18736</v>
      </c>
      <c r="BD16" s="41">
        <v>-17576</v>
      </c>
      <c r="BE16" s="41">
        <v>7537</v>
      </c>
    </row>
    <row r="17" spans="2:57" ht="12.9" customHeight="1" x14ac:dyDescent="0.15">
      <c r="B17" s="25" t="s">
        <v>87</v>
      </c>
      <c r="C17" s="26" t="s">
        <v>6</v>
      </c>
      <c r="D17" s="14">
        <v>3</v>
      </c>
      <c r="E17" s="14">
        <v>0</v>
      </c>
      <c r="F17" s="14">
        <v>2</v>
      </c>
      <c r="G17" s="14">
        <v>2</v>
      </c>
      <c r="H17" s="14">
        <v>0</v>
      </c>
      <c r="I17" s="14">
        <v>0</v>
      </c>
      <c r="J17" s="14">
        <v>80</v>
      </c>
      <c r="K17" s="14">
        <v>0</v>
      </c>
      <c r="L17" s="14">
        <v>0</v>
      </c>
      <c r="M17" s="14">
        <v>159</v>
      </c>
      <c r="N17" s="14">
        <v>78</v>
      </c>
      <c r="O17" s="14">
        <v>3326</v>
      </c>
      <c r="P17" s="14">
        <v>0</v>
      </c>
      <c r="Q17" s="14">
        <v>6892</v>
      </c>
      <c r="R17" s="14">
        <v>454</v>
      </c>
      <c r="S17" s="14">
        <v>1900</v>
      </c>
      <c r="T17" s="14">
        <v>59</v>
      </c>
      <c r="U17" s="14">
        <v>1008</v>
      </c>
      <c r="V17" s="14">
        <v>3388</v>
      </c>
      <c r="W17" s="14">
        <v>61</v>
      </c>
      <c r="X17" s="14">
        <v>422</v>
      </c>
      <c r="Y17" s="14">
        <v>27</v>
      </c>
      <c r="Z17" s="14">
        <v>5028</v>
      </c>
      <c r="AA17" s="14">
        <v>0</v>
      </c>
      <c r="AB17" s="14">
        <v>1</v>
      </c>
      <c r="AC17" s="14">
        <v>0</v>
      </c>
      <c r="AD17" s="14">
        <v>0</v>
      </c>
      <c r="AE17" s="14">
        <v>0</v>
      </c>
      <c r="AF17" s="14">
        <v>0</v>
      </c>
      <c r="AG17" s="14">
        <v>4</v>
      </c>
      <c r="AH17" s="14">
        <v>0</v>
      </c>
      <c r="AI17" s="14">
        <v>5</v>
      </c>
      <c r="AJ17" s="14">
        <v>0</v>
      </c>
      <c r="AK17" s="14">
        <v>1</v>
      </c>
      <c r="AL17" s="14">
        <v>0</v>
      </c>
      <c r="AM17" s="14">
        <v>25</v>
      </c>
      <c r="AN17" s="14">
        <v>4</v>
      </c>
      <c r="AO17" s="14">
        <v>0</v>
      </c>
      <c r="AP17" s="14">
        <v>41</v>
      </c>
      <c r="AQ17" s="41">
        <v>22972</v>
      </c>
      <c r="AR17" s="14">
        <v>0</v>
      </c>
      <c r="AS17" s="14">
        <v>-143</v>
      </c>
      <c r="AT17" s="14">
        <v>0</v>
      </c>
      <c r="AU17" s="14">
        <v>0</v>
      </c>
      <c r="AV17" s="14">
        <v>0</v>
      </c>
      <c r="AW17" s="14">
        <v>-102</v>
      </c>
      <c r="AX17" s="41">
        <v>-245</v>
      </c>
      <c r="AY17" s="41">
        <v>22727</v>
      </c>
      <c r="AZ17" s="35">
        <v>12271</v>
      </c>
      <c r="BA17" s="41">
        <v>12026</v>
      </c>
      <c r="BB17" s="41">
        <v>34998</v>
      </c>
      <c r="BC17" s="35">
        <v>-20945</v>
      </c>
      <c r="BD17" s="41">
        <v>-8919</v>
      </c>
      <c r="BE17" s="41">
        <v>14053</v>
      </c>
    </row>
    <row r="18" spans="2:57" ht="12.9" customHeight="1" x14ac:dyDescent="0.15">
      <c r="B18" s="25" t="s">
        <v>88</v>
      </c>
      <c r="C18" s="26" t="s">
        <v>7</v>
      </c>
      <c r="D18" s="14">
        <v>0</v>
      </c>
      <c r="E18" s="14">
        <v>0</v>
      </c>
      <c r="F18" s="14">
        <v>0</v>
      </c>
      <c r="G18" s="14">
        <v>0</v>
      </c>
      <c r="H18" s="14">
        <v>191</v>
      </c>
      <c r="I18" s="14">
        <v>0</v>
      </c>
      <c r="J18" s="14">
        <v>30</v>
      </c>
      <c r="K18" s="14">
        <v>41</v>
      </c>
      <c r="L18" s="14">
        <v>0</v>
      </c>
      <c r="M18" s="14">
        <v>69</v>
      </c>
      <c r="N18" s="14">
        <v>6</v>
      </c>
      <c r="O18" s="14">
        <v>35</v>
      </c>
      <c r="P18" s="14">
        <v>857</v>
      </c>
      <c r="Q18" s="14">
        <v>1406</v>
      </c>
      <c r="R18" s="14">
        <v>155</v>
      </c>
      <c r="S18" s="14">
        <v>474</v>
      </c>
      <c r="T18" s="14">
        <v>232</v>
      </c>
      <c r="U18" s="14">
        <v>6783</v>
      </c>
      <c r="V18" s="14">
        <v>6567</v>
      </c>
      <c r="W18" s="14">
        <v>206</v>
      </c>
      <c r="X18" s="14">
        <v>191</v>
      </c>
      <c r="Y18" s="14">
        <v>82</v>
      </c>
      <c r="Z18" s="14">
        <v>1999</v>
      </c>
      <c r="AA18" s="14">
        <v>34</v>
      </c>
      <c r="AB18" s="14">
        <v>4</v>
      </c>
      <c r="AC18" s="14">
        <v>0</v>
      </c>
      <c r="AD18" s="14">
        <v>3</v>
      </c>
      <c r="AE18" s="14">
        <v>0</v>
      </c>
      <c r="AF18" s="14">
        <v>0</v>
      </c>
      <c r="AG18" s="14">
        <v>0</v>
      </c>
      <c r="AH18" s="14">
        <v>15</v>
      </c>
      <c r="AI18" s="14">
        <v>35</v>
      </c>
      <c r="AJ18" s="14">
        <v>7</v>
      </c>
      <c r="AK18" s="14">
        <v>569</v>
      </c>
      <c r="AL18" s="14">
        <v>6</v>
      </c>
      <c r="AM18" s="14">
        <v>50</v>
      </c>
      <c r="AN18" s="14">
        <v>54</v>
      </c>
      <c r="AO18" s="14">
        <v>5</v>
      </c>
      <c r="AP18" s="14">
        <v>36</v>
      </c>
      <c r="AQ18" s="41">
        <v>20142</v>
      </c>
      <c r="AR18" s="14">
        <v>4</v>
      </c>
      <c r="AS18" s="14">
        <v>-5</v>
      </c>
      <c r="AT18" s="14">
        <v>0</v>
      </c>
      <c r="AU18" s="14">
        <v>0</v>
      </c>
      <c r="AV18" s="14">
        <v>468</v>
      </c>
      <c r="AW18" s="14">
        <v>-96</v>
      </c>
      <c r="AX18" s="41">
        <v>371</v>
      </c>
      <c r="AY18" s="41">
        <v>20513</v>
      </c>
      <c r="AZ18" s="35">
        <v>1949</v>
      </c>
      <c r="BA18" s="41">
        <v>2320</v>
      </c>
      <c r="BB18" s="41">
        <v>22462</v>
      </c>
      <c r="BC18" s="35">
        <v>-21088</v>
      </c>
      <c r="BD18" s="41">
        <v>-18768</v>
      </c>
      <c r="BE18" s="41">
        <v>1374</v>
      </c>
    </row>
    <row r="19" spans="2:57" ht="12.9" customHeight="1" x14ac:dyDescent="0.15">
      <c r="B19" s="25" t="s">
        <v>89</v>
      </c>
      <c r="C19" s="26" t="s">
        <v>8</v>
      </c>
      <c r="D19" s="14">
        <v>192</v>
      </c>
      <c r="E19" s="14">
        <v>7</v>
      </c>
      <c r="F19" s="14">
        <v>36</v>
      </c>
      <c r="G19" s="14">
        <v>6</v>
      </c>
      <c r="H19" s="14">
        <v>1187</v>
      </c>
      <c r="I19" s="14">
        <v>59</v>
      </c>
      <c r="J19" s="14">
        <v>279</v>
      </c>
      <c r="K19" s="14">
        <v>81</v>
      </c>
      <c r="L19" s="14">
        <v>0</v>
      </c>
      <c r="M19" s="14">
        <v>824</v>
      </c>
      <c r="N19" s="14">
        <v>53</v>
      </c>
      <c r="O19" s="14">
        <v>178</v>
      </c>
      <c r="P19" s="14">
        <v>1</v>
      </c>
      <c r="Q19" s="14">
        <v>2204</v>
      </c>
      <c r="R19" s="14">
        <v>217</v>
      </c>
      <c r="S19" s="14">
        <v>693</v>
      </c>
      <c r="T19" s="14">
        <v>91</v>
      </c>
      <c r="U19" s="14">
        <v>2851</v>
      </c>
      <c r="V19" s="14">
        <v>2682</v>
      </c>
      <c r="W19" s="14">
        <v>786</v>
      </c>
      <c r="X19" s="14">
        <v>95</v>
      </c>
      <c r="Y19" s="14">
        <v>90</v>
      </c>
      <c r="Z19" s="14">
        <v>23478</v>
      </c>
      <c r="AA19" s="14">
        <v>31</v>
      </c>
      <c r="AB19" s="14">
        <v>22</v>
      </c>
      <c r="AC19" s="14">
        <v>5</v>
      </c>
      <c r="AD19" s="14">
        <v>583</v>
      </c>
      <c r="AE19" s="14">
        <v>14</v>
      </c>
      <c r="AF19" s="14">
        <v>89</v>
      </c>
      <c r="AG19" s="14">
        <v>124</v>
      </c>
      <c r="AH19" s="14">
        <v>61</v>
      </c>
      <c r="AI19" s="14">
        <v>692</v>
      </c>
      <c r="AJ19" s="14">
        <v>36</v>
      </c>
      <c r="AK19" s="14">
        <v>150</v>
      </c>
      <c r="AL19" s="14">
        <v>68</v>
      </c>
      <c r="AM19" s="14">
        <v>171</v>
      </c>
      <c r="AN19" s="14">
        <v>347</v>
      </c>
      <c r="AO19" s="14">
        <v>2</v>
      </c>
      <c r="AP19" s="14">
        <v>50</v>
      </c>
      <c r="AQ19" s="41">
        <v>38535</v>
      </c>
      <c r="AR19" s="14">
        <v>98</v>
      </c>
      <c r="AS19" s="14">
        <v>1292</v>
      </c>
      <c r="AT19" s="14">
        <v>0</v>
      </c>
      <c r="AU19" s="14">
        <v>154</v>
      </c>
      <c r="AV19" s="14">
        <v>1401</v>
      </c>
      <c r="AW19" s="14">
        <v>-892</v>
      </c>
      <c r="AX19" s="41">
        <v>2052</v>
      </c>
      <c r="AY19" s="41">
        <v>40587</v>
      </c>
      <c r="AZ19" s="35">
        <v>31547</v>
      </c>
      <c r="BA19" s="41">
        <v>33599</v>
      </c>
      <c r="BB19" s="41">
        <v>72134</v>
      </c>
      <c r="BC19" s="35">
        <v>-37922</v>
      </c>
      <c r="BD19" s="41">
        <v>-4323</v>
      </c>
      <c r="BE19" s="41">
        <v>34211</v>
      </c>
    </row>
    <row r="20" spans="2:57" ht="12.9" customHeight="1" x14ac:dyDescent="0.15">
      <c r="B20" s="25" t="s">
        <v>90</v>
      </c>
      <c r="C20" s="26" t="s">
        <v>34</v>
      </c>
      <c r="D20" s="14">
        <v>0</v>
      </c>
      <c r="E20" s="14">
        <v>0</v>
      </c>
      <c r="F20" s="14">
        <v>0</v>
      </c>
      <c r="G20" s="14">
        <v>3</v>
      </c>
      <c r="H20" s="14">
        <v>0</v>
      </c>
      <c r="I20" s="14">
        <v>0</v>
      </c>
      <c r="J20" s="14">
        <v>2</v>
      </c>
      <c r="K20" s="14">
        <v>0</v>
      </c>
      <c r="L20" s="14">
        <v>0</v>
      </c>
      <c r="M20" s="14">
        <v>9</v>
      </c>
      <c r="N20" s="14">
        <v>1</v>
      </c>
      <c r="O20" s="14">
        <v>24</v>
      </c>
      <c r="P20" s="14">
        <v>0</v>
      </c>
      <c r="Q20" s="14">
        <v>35</v>
      </c>
      <c r="R20" s="14">
        <v>770</v>
      </c>
      <c r="S20" s="14">
        <v>1002</v>
      </c>
      <c r="T20" s="14">
        <v>31</v>
      </c>
      <c r="U20" s="14">
        <v>259</v>
      </c>
      <c r="V20" s="14">
        <v>875</v>
      </c>
      <c r="W20" s="14">
        <v>17</v>
      </c>
      <c r="X20" s="14">
        <v>77</v>
      </c>
      <c r="Y20" s="14">
        <v>0</v>
      </c>
      <c r="Z20" s="14">
        <v>1715</v>
      </c>
      <c r="AA20" s="14">
        <v>0</v>
      </c>
      <c r="AB20" s="14">
        <v>503</v>
      </c>
      <c r="AC20" s="14">
        <v>0</v>
      </c>
      <c r="AD20" s="14">
        <v>1</v>
      </c>
      <c r="AE20" s="14">
        <v>0</v>
      </c>
      <c r="AF20" s="14">
        <v>0</v>
      </c>
      <c r="AG20" s="14">
        <v>3</v>
      </c>
      <c r="AH20" s="14">
        <v>1</v>
      </c>
      <c r="AI20" s="14">
        <v>52</v>
      </c>
      <c r="AJ20" s="14">
        <v>0</v>
      </c>
      <c r="AK20" s="14">
        <v>0</v>
      </c>
      <c r="AL20" s="14">
        <v>0</v>
      </c>
      <c r="AM20" s="14">
        <v>949</v>
      </c>
      <c r="AN20" s="14">
        <v>1</v>
      </c>
      <c r="AO20" s="14">
        <v>0</v>
      </c>
      <c r="AP20" s="14">
        <v>0</v>
      </c>
      <c r="AQ20" s="41">
        <v>6331</v>
      </c>
      <c r="AR20" s="14">
        <v>0</v>
      </c>
      <c r="AS20" s="14">
        <v>0</v>
      </c>
      <c r="AT20" s="14">
        <v>0</v>
      </c>
      <c r="AU20" s="14">
        <v>1791</v>
      </c>
      <c r="AV20" s="14">
        <v>17191</v>
      </c>
      <c r="AW20" s="14">
        <v>41</v>
      </c>
      <c r="AX20" s="41">
        <v>19023</v>
      </c>
      <c r="AY20" s="41">
        <v>25353</v>
      </c>
      <c r="AZ20" s="35">
        <v>4640</v>
      </c>
      <c r="BA20" s="41">
        <v>23663</v>
      </c>
      <c r="BB20" s="41">
        <v>29994</v>
      </c>
      <c r="BC20" s="35">
        <v>-25024</v>
      </c>
      <c r="BD20" s="41">
        <v>-1361</v>
      </c>
      <c r="BE20" s="41">
        <v>4970</v>
      </c>
    </row>
    <row r="21" spans="2:57" ht="12.9" customHeight="1" x14ac:dyDescent="0.15">
      <c r="B21" s="25" t="s">
        <v>91</v>
      </c>
      <c r="C21" s="26" t="s">
        <v>35</v>
      </c>
      <c r="D21" s="14">
        <v>0</v>
      </c>
      <c r="E21" s="14">
        <v>1</v>
      </c>
      <c r="F21" s="14">
        <v>0</v>
      </c>
      <c r="G21" s="14">
        <v>0</v>
      </c>
      <c r="H21" s="14">
        <v>0</v>
      </c>
      <c r="I21" s="14">
        <v>0</v>
      </c>
      <c r="J21" s="14">
        <v>3</v>
      </c>
      <c r="K21" s="14">
        <v>0</v>
      </c>
      <c r="L21" s="14">
        <v>0</v>
      </c>
      <c r="M21" s="14">
        <v>73</v>
      </c>
      <c r="N21" s="14">
        <v>2</v>
      </c>
      <c r="O21" s="14">
        <v>24</v>
      </c>
      <c r="P21" s="14">
        <v>0</v>
      </c>
      <c r="Q21" s="14">
        <v>17</v>
      </c>
      <c r="R21" s="14">
        <v>17</v>
      </c>
      <c r="S21" s="14">
        <v>2430</v>
      </c>
      <c r="T21" s="14">
        <v>3</v>
      </c>
      <c r="U21" s="14">
        <v>292</v>
      </c>
      <c r="V21" s="14">
        <v>143</v>
      </c>
      <c r="W21" s="14">
        <v>15</v>
      </c>
      <c r="X21" s="14">
        <v>9</v>
      </c>
      <c r="Y21" s="14">
        <v>0</v>
      </c>
      <c r="Z21" s="14">
        <v>21</v>
      </c>
      <c r="AA21" s="14">
        <v>0</v>
      </c>
      <c r="AB21" s="14">
        <v>14</v>
      </c>
      <c r="AC21" s="14">
        <v>0</v>
      </c>
      <c r="AD21" s="14">
        <v>1</v>
      </c>
      <c r="AE21" s="14">
        <v>0</v>
      </c>
      <c r="AF21" s="14">
        <v>0</v>
      </c>
      <c r="AG21" s="14">
        <v>4</v>
      </c>
      <c r="AH21" s="14">
        <v>0</v>
      </c>
      <c r="AI21" s="14">
        <v>3</v>
      </c>
      <c r="AJ21" s="14">
        <v>0</v>
      </c>
      <c r="AK21" s="14">
        <v>0</v>
      </c>
      <c r="AL21" s="14">
        <v>0</v>
      </c>
      <c r="AM21" s="14">
        <v>1474</v>
      </c>
      <c r="AN21" s="14">
        <v>1</v>
      </c>
      <c r="AO21" s="14">
        <v>0</v>
      </c>
      <c r="AP21" s="14">
        <v>0</v>
      </c>
      <c r="AQ21" s="41">
        <v>4548</v>
      </c>
      <c r="AR21" s="14">
        <v>0</v>
      </c>
      <c r="AS21" s="14">
        <v>39</v>
      </c>
      <c r="AT21" s="14">
        <v>0</v>
      </c>
      <c r="AU21" s="14">
        <v>321</v>
      </c>
      <c r="AV21" s="14">
        <v>18372</v>
      </c>
      <c r="AW21" s="14">
        <v>871</v>
      </c>
      <c r="AX21" s="41">
        <v>19603</v>
      </c>
      <c r="AY21" s="41">
        <v>24151</v>
      </c>
      <c r="AZ21" s="35">
        <v>18188</v>
      </c>
      <c r="BA21" s="41">
        <v>37791</v>
      </c>
      <c r="BB21" s="41">
        <v>42339</v>
      </c>
      <c r="BC21" s="35">
        <v>-21366</v>
      </c>
      <c r="BD21" s="41">
        <v>16425</v>
      </c>
      <c r="BE21" s="41">
        <v>20973</v>
      </c>
    </row>
    <row r="22" spans="2:57" ht="12.9" customHeight="1" x14ac:dyDescent="0.15">
      <c r="B22" s="25" t="s">
        <v>92</v>
      </c>
      <c r="C22" s="26" t="s">
        <v>36</v>
      </c>
      <c r="D22" s="14">
        <v>1</v>
      </c>
      <c r="E22" s="14">
        <v>0</v>
      </c>
      <c r="F22" s="14">
        <v>0</v>
      </c>
      <c r="G22" s="14">
        <v>0</v>
      </c>
      <c r="H22" s="14">
        <v>0</v>
      </c>
      <c r="I22" s="14">
        <v>0</v>
      </c>
      <c r="J22" s="14">
        <v>0</v>
      </c>
      <c r="K22" s="14">
        <v>0</v>
      </c>
      <c r="L22" s="14">
        <v>0</v>
      </c>
      <c r="M22" s="14">
        <v>0</v>
      </c>
      <c r="N22" s="14">
        <v>0</v>
      </c>
      <c r="O22" s="14">
        <v>0</v>
      </c>
      <c r="P22" s="14">
        <v>0</v>
      </c>
      <c r="Q22" s="14">
        <v>1</v>
      </c>
      <c r="R22" s="14">
        <v>9</v>
      </c>
      <c r="S22" s="14">
        <v>83</v>
      </c>
      <c r="T22" s="14">
        <v>572</v>
      </c>
      <c r="U22" s="14">
        <v>7</v>
      </c>
      <c r="V22" s="14">
        <v>35</v>
      </c>
      <c r="W22" s="14">
        <v>22</v>
      </c>
      <c r="X22" s="14">
        <v>3</v>
      </c>
      <c r="Y22" s="14">
        <v>1</v>
      </c>
      <c r="Z22" s="14">
        <v>39</v>
      </c>
      <c r="AA22" s="14">
        <v>0</v>
      </c>
      <c r="AB22" s="14">
        <v>5</v>
      </c>
      <c r="AC22" s="14">
        <v>1</v>
      </c>
      <c r="AD22" s="14">
        <v>162</v>
      </c>
      <c r="AE22" s="14">
        <v>1</v>
      </c>
      <c r="AF22" s="14">
        <v>0</v>
      </c>
      <c r="AG22" s="14">
        <v>1</v>
      </c>
      <c r="AH22" s="14">
        <v>14</v>
      </c>
      <c r="AI22" s="14">
        <v>590</v>
      </c>
      <c r="AJ22" s="14">
        <v>0</v>
      </c>
      <c r="AK22" s="14">
        <v>4038</v>
      </c>
      <c r="AL22" s="14">
        <v>0</v>
      </c>
      <c r="AM22" s="14">
        <v>485</v>
      </c>
      <c r="AN22" s="14">
        <v>117</v>
      </c>
      <c r="AO22" s="14">
        <v>130</v>
      </c>
      <c r="AP22" s="14">
        <v>0</v>
      </c>
      <c r="AQ22" s="41">
        <v>6317</v>
      </c>
      <c r="AR22" s="14">
        <v>7</v>
      </c>
      <c r="AS22" s="14">
        <v>206</v>
      </c>
      <c r="AT22" s="14">
        <v>0</v>
      </c>
      <c r="AU22" s="14">
        <v>2807</v>
      </c>
      <c r="AV22" s="14">
        <v>10317</v>
      </c>
      <c r="AW22" s="14">
        <v>-415</v>
      </c>
      <c r="AX22" s="41">
        <v>12922</v>
      </c>
      <c r="AY22" s="41">
        <v>19239</v>
      </c>
      <c r="AZ22" s="35">
        <v>4326</v>
      </c>
      <c r="BA22" s="41">
        <v>17248</v>
      </c>
      <c r="BB22" s="41">
        <v>23565</v>
      </c>
      <c r="BC22" s="35">
        <v>-19225</v>
      </c>
      <c r="BD22" s="41">
        <v>-1977</v>
      </c>
      <c r="BE22" s="41">
        <v>4340</v>
      </c>
    </row>
    <row r="23" spans="2:57" ht="12.9" customHeight="1" x14ac:dyDescent="0.15">
      <c r="B23" s="25" t="s">
        <v>93</v>
      </c>
      <c r="C23" s="26" t="s">
        <v>37</v>
      </c>
      <c r="D23" s="14">
        <v>0</v>
      </c>
      <c r="E23" s="14">
        <v>0</v>
      </c>
      <c r="F23" s="14">
        <v>0</v>
      </c>
      <c r="G23" s="14">
        <v>0</v>
      </c>
      <c r="H23" s="14">
        <v>0</v>
      </c>
      <c r="I23" s="14">
        <v>0</v>
      </c>
      <c r="J23" s="14">
        <v>0</v>
      </c>
      <c r="K23" s="14">
        <v>0</v>
      </c>
      <c r="L23" s="14">
        <v>0</v>
      </c>
      <c r="M23" s="14">
        <v>0</v>
      </c>
      <c r="N23" s="14">
        <v>0</v>
      </c>
      <c r="O23" s="14">
        <v>0</v>
      </c>
      <c r="P23" s="14">
        <v>0</v>
      </c>
      <c r="Q23" s="14">
        <v>9</v>
      </c>
      <c r="R23" s="14">
        <v>9</v>
      </c>
      <c r="S23" s="14">
        <v>501</v>
      </c>
      <c r="T23" s="14">
        <v>527</v>
      </c>
      <c r="U23" s="14">
        <v>36947</v>
      </c>
      <c r="V23" s="14">
        <v>8198</v>
      </c>
      <c r="W23" s="14">
        <v>5038</v>
      </c>
      <c r="X23" s="14">
        <v>129</v>
      </c>
      <c r="Y23" s="14">
        <v>11</v>
      </c>
      <c r="Z23" s="14">
        <v>75</v>
      </c>
      <c r="AA23" s="14">
        <v>0</v>
      </c>
      <c r="AB23" s="14">
        <v>1</v>
      </c>
      <c r="AC23" s="14">
        <v>0</v>
      </c>
      <c r="AD23" s="14">
        <v>8</v>
      </c>
      <c r="AE23" s="14">
        <v>5</v>
      </c>
      <c r="AF23" s="14">
        <v>0</v>
      </c>
      <c r="AG23" s="14">
        <v>1</v>
      </c>
      <c r="AH23" s="14">
        <v>94</v>
      </c>
      <c r="AI23" s="14">
        <v>294</v>
      </c>
      <c r="AJ23" s="14">
        <v>73</v>
      </c>
      <c r="AK23" s="14">
        <v>1</v>
      </c>
      <c r="AL23" s="14">
        <v>0</v>
      </c>
      <c r="AM23" s="14">
        <v>1498</v>
      </c>
      <c r="AN23" s="14">
        <v>2</v>
      </c>
      <c r="AO23" s="14">
        <v>178</v>
      </c>
      <c r="AP23" s="14">
        <v>0</v>
      </c>
      <c r="AQ23" s="41">
        <v>53598</v>
      </c>
      <c r="AR23" s="14">
        <v>1</v>
      </c>
      <c r="AS23" s="14">
        <v>97</v>
      </c>
      <c r="AT23" s="14">
        <v>0</v>
      </c>
      <c r="AU23" s="14">
        <v>0</v>
      </c>
      <c r="AV23" s="14">
        <v>0</v>
      </c>
      <c r="AW23" s="14">
        <v>-2510</v>
      </c>
      <c r="AX23" s="41">
        <v>-2412</v>
      </c>
      <c r="AY23" s="41">
        <v>51186</v>
      </c>
      <c r="AZ23" s="35">
        <v>111159</v>
      </c>
      <c r="BA23" s="41">
        <v>108747</v>
      </c>
      <c r="BB23" s="41">
        <v>162345</v>
      </c>
      <c r="BC23" s="35">
        <v>-47912</v>
      </c>
      <c r="BD23" s="41">
        <v>60835</v>
      </c>
      <c r="BE23" s="41">
        <v>114433</v>
      </c>
    </row>
    <row r="24" spans="2:57" ht="12.9" customHeight="1" x14ac:dyDescent="0.15">
      <c r="B24" s="25" t="s">
        <v>94</v>
      </c>
      <c r="C24" s="26" t="s">
        <v>38</v>
      </c>
      <c r="D24" s="14">
        <v>4</v>
      </c>
      <c r="E24" s="14">
        <v>0</v>
      </c>
      <c r="F24" s="14">
        <v>36</v>
      </c>
      <c r="G24" s="14">
        <v>0</v>
      </c>
      <c r="H24" s="14">
        <v>0</v>
      </c>
      <c r="I24" s="14">
        <v>0</v>
      </c>
      <c r="J24" s="14">
        <v>1</v>
      </c>
      <c r="K24" s="14">
        <v>0</v>
      </c>
      <c r="L24" s="14">
        <v>0</v>
      </c>
      <c r="M24" s="14">
        <v>1</v>
      </c>
      <c r="N24" s="14">
        <v>0</v>
      </c>
      <c r="O24" s="14">
        <v>0</v>
      </c>
      <c r="P24" s="14">
        <v>0</v>
      </c>
      <c r="Q24" s="14">
        <v>7</v>
      </c>
      <c r="R24" s="14">
        <v>82</v>
      </c>
      <c r="S24" s="14">
        <v>685</v>
      </c>
      <c r="T24" s="14">
        <v>70</v>
      </c>
      <c r="U24" s="14">
        <v>992</v>
      </c>
      <c r="V24" s="14">
        <v>9843</v>
      </c>
      <c r="W24" s="14">
        <v>178</v>
      </c>
      <c r="X24" s="14">
        <v>274</v>
      </c>
      <c r="Y24" s="14">
        <v>6</v>
      </c>
      <c r="Z24" s="14">
        <v>2038</v>
      </c>
      <c r="AA24" s="14">
        <v>0</v>
      </c>
      <c r="AB24" s="14">
        <v>11</v>
      </c>
      <c r="AC24" s="14">
        <v>0</v>
      </c>
      <c r="AD24" s="14">
        <v>45</v>
      </c>
      <c r="AE24" s="14">
        <v>0</v>
      </c>
      <c r="AF24" s="14">
        <v>6</v>
      </c>
      <c r="AG24" s="14">
        <v>20</v>
      </c>
      <c r="AH24" s="14">
        <v>22</v>
      </c>
      <c r="AI24" s="14">
        <v>302</v>
      </c>
      <c r="AJ24" s="14">
        <v>208</v>
      </c>
      <c r="AK24" s="14">
        <v>22</v>
      </c>
      <c r="AL24" s="14">
        <v>0</v>
      </c>
      <c r="AM24" s="14">
        <v>858</v>
      </c>
      <c r="AN24" s="14">
        <v>14</v>
      </c>
      <c r="AO24" s="14">
        <v>0</v>
      </c>
      <c r="AP24" s="14">
        <v>4</v>
      </c>
      <c r="AQ24" s="41">
        <v>15731</v>
      </c>
      <c r="AR24" s="14">
        <v>223</v>
      </c>
      <c r="AS24" s="14">
        <v>15830</v>
      </c>
      <c r="AT24" s="14">
        <v>0</v>
      </c>
      <c r="AU24" s="14">
        <v>2845</v>
      </c>
      <c r="AV24" s="14">
        <v>12674</v>
      </c>
      <c r="AW24" s="14">
        <v>-1292</v>
      </c>
      <c r="AX24" s="41">
        <v>30280</v>
      </c>
      <c r="AY24" s="41">
        <v>46011</v>
      </c>
      <c r="AZ24" s="35">
        <v>75061</v>
      </c>
      <c r="BA24" s="41">
        <v>105342</v>
      </c>
      <c r="BB24" s="41">
        <v>121073</v>
      </c>
      <c r="BC24" s="35">
        <v>-40638</v>
      </c>
      <c r="BD24" s="41">
        <v>64704</v>
      </c>
      <c r="BE24" s="41">
        <v>80434</v>
      </c>
    </row>
    <row r="25" spans="2:57" ht="12.9" customHeight="1" x14ac:dyDescent="0.15">
      <c r="B25" s="25" t="s">
        <v>95</v>
      </c>
      <c r="C25" s="26" t="s">
        <v>131</v>
      </c>
      <c r="D25" s="14">
        <v>0</v>
      </c>
      <c r="E25" s="14">
        <v>1</v>
      </c>
      <c r="F25" s="14">
        <v>1</v>
      </c>
      <c r="G25" s="14">
        <v>0</v>
      </c>
      <c r="H25" s="14">
        <v>1</v>
      </c>
      <c r="I25" s="14">
        <v>0</v>
      </c>
      <c r="J25" s="14">
        <v>0</v>
      </c>
      <c r="K25" s="14">
        <v>0</v>
      </c>
      <c r="L25" s="14">
        <v>0</v>
      </c>
      <c r="M25" s="14">
        <v>0</v>
      </c>
      <c r="N25" s="14">
        <v>0</v>
      </c>
      <c r="O25" s="14">
        <v>0</v>
      </c>
      <c r="P25" s="14">
        <v>0</v>
      </c>
      <c r="Q25" s="14">
        <v>2</v>
      </c>
      <c r="R25" s="14">
        <v>1</v>
      </c>
      <c r="S25" s="14">
        <v>3</v>
      </c>
      <c r="T25" s="14">
        <v>0</v>
      </c>
      <c r="U25" s="14">
        <v>3</v>
      </c>
      <c r="V25" s="14">
        <v>3</v>
      </c>
      <c r="W25" s="14">
        <v>840</v>
      </c>
      <c r="X25" s="14">
        <v>20</v>
      </c>
      <c r="Y25" s="14">
        <v>0</v>
      </c>
      <c r="Z25" s="14">
        <v>514</v>
      </c>
      <c r="AA25" s="14">
        <v>1</v>
      </c>
      <c r="AB25" s="14">
        <v>0</v>
      </c>
      <c r="AC25" s="14">
        <v>1</v>
      </c>
      <c r="AD25" s="14">
        <v>51</v>
      </c>
      <c r="AE25" s="14">
        <v>13</v>
      </c>
      <c r="AF25" s="14">
        <v>12</v>
      </c>
      <c r="AG25" s="14">
        <v>12</v>
      </c>
      <c r="AH25" s="14">
        <v>15</v>
      </c>
      <c r="AI25" s="14">
        <v>299</v>
      </c>
      <c r="AJ25" s="14">
        <v>9</v>
      </c>
      <c r="AK25" s="14">
        <v>6</v>
      </c>
      <c r="AL25" s="14">
        <v>2</v>
      </c>
      <c r="AM25" s="14">
        <v>178</v>
      </c>
      <c r="AN25" s="14">
        <v>11</v>
      </c>
      <c r="AO25" s="14">
        <v>0</v>
      </c>
      <c r="AP25" s="14">
        <v>0</v>
      </c>
      <c r="AQ25" s="41">
        <v>2001</v>
      </c>
      <c r="AR25" s="14">
        <v>112</v>
      </c>
      <c r="AS25" s="14">
        <v>7148</v>
      </c>
      <c r="AT25" s="14">
        <v>0</v>
      </c>
      <c r="AU25" s="14">
        <v>8508</v>
      </c>
      <c r="AV25" s="14">
        <v>10095</v>
      </c>
      <c r="AW25" s="14">
        <v>203</v>
      </c>
      <c r="AX25" s="41">
        <v>26066</v>
      </c>
      <c r="AY25" s="41">
        <v>28066</v>
      </c>
      <c r="AZ25" s="35">
        <v>15073</v>
      </c>
      <c r="BA25" s="41">
        <v>41139</v>
      </c>
      <c r="BB25" s="41">
        <v>43139</v>
      </c>
      <c r="BC25" s="35">
        <v>-27698</v>
      </c>
      <c r="BD25" s="41">
        <v>13441</v>
      </c>
      <c r="BE25" s="41">
        <v>15441</v>
      </c>
    </row>
    <row r="26" spans="2:57" ht="12.9" customHeight="1" x14ac:dyDescent="0.15">
      <c r="B26" s="25" t="s">
        <v>96</v>
      </c>
      <c r="C26" s="26" t="s">
        <v>39</v>
      </c>
      <c r="D26" s="14">
        <v>0</v>
      </c>
      <c r="E26" s="14">
        <v>0</v>
      </c>
      <c r="F26" s="14">
        <v>977</v>
      </c>
      <c r="G26" s="14">
        <v>0</v>
      </c>
      <c r="H26" s="14">
        <v>0</v>
      </c>
      <c r="I26" s="14">
        <v>0</v>
      </c>
      <c r="J26" s="14">
        <v>0</v>
      </c>
      <c r="K26" s="14">
        <v>0</v>
      </c>
      <c r="L26" s="14">
        <v>0</v>
      </c>
      <c r="M26" s="14">
        <v>0</v>
      </c>
      <c r="N26" s="14">
        <v>0</v>
      </c>
      <c r="O26" s="14">
        <v>0</v>
      </c>
      <c r="P26" s="14">
        <v>0</v>
      </c>
      <c r="Q26" s="14">
        <v>0</v>
      </c>
      <c r="R26" s="14">
        <v>0</v>
      </c>
      <c r="S26" s="14">
        <v>4</v>
      </c>
      <c r="T26" s="14">
        <v>0</v>
      </c>
      <c r="U26" s="14">
        <v>0</v>
      </c>
      <c r="V26" s="14">
        <v>0</v>
      </c>
      <c r="W26" s="14">
        <v>0</v>
      </c>
      <c r="X26" s="14">
        <v>3513</v>
      </c>
      <c r="Y26" s="14">
        <v>0</v>
      </c>
      <c r="Z26" s="14">
        <v>0</v>
      </c>
      <c r="AA26" s="14">
        <v>0</v>
      </c>
      <c r="AB26" s="14">
        <v>0</v>
      </c>
      <c r="AC26" s="14">
        <v>0</v>
      </c>
      <c r="AD26" s="14">
        <v>0</v>
      </c>
      <c r="AE26" s="14">
        <v>0</v>
      </c>
      <c r="AF26" s="14">
        <v>0</v>
      </c>
      <c r="AG26" s="14">
        <v>979</v>
      </c>
      <c r="AH26" s="14">
        <v>0</v>
      </c>
      <c r="AI26" s="14">
        <v>1285</v>
      </c>
      <c r="AJ26" s="14">
        <v>49</v>
      </c>
      <c r="AK26" s="14">
        <v>0</v>
      </c>
      <c r="AL26" s="14">
        <v>0</v>
      </c>
      <c r="AM26" s="14">
        <v>4755</v>
      </c>
      <c r="AN26" s="14">
        <v>5</v>
      </c>
      <c r="AO26" s="14">
        <v>0</v>
      </c>
      <c r="AP26" s="14">
        <v>0</v>
      </c>
      <c r="AQ26" s="41">
        <v>11567</v>
      </c>
      <c r="AR26" s="14">
        <v>0</v>
      </c>
      <c r="AS26" s="14">
        <v>62290</v>
      </c>
      <c r="AT26" s="14">
        <v>0</v>
      </c>
      <c r="AU26" s="14">
        <v>4638</v>
      </c>
      <c r="AV26" s="14">
        <v>23638</v>
      </c>
      <c r="AW26" s="14">
        <v>-33</v>
      </c>
      <c r="AX26" s="41">
        <v>90533</v>
      </c>
      <c r="AY26" s="41">
        <v>102100</v>
      </c>
      <c r="AZ26" s="35">
        <v>7498</v>
      </c>
      <c r="BA26" s="41">
        <v>98031</v>
      </c>
      <c r="BB26" s="41">
        <v>109598</v>
      </c>
      <c r="BC26" s="35">
        <v>-101186</v>
      </c>
      <c r="BD26" s="41">
        <v>-3155</v>
      </c>
      <c r="BE26" s="41">
        <v>8412</v>
      </c>
    </row>
    <row r="27" spans="2:57" ht="12.9" customHeight="1" x14ac:dyDescent="0.15">
      <c r="B27" s="25" t="s">
        <v>97</v>
      </c>
      <c r="C27" s="26" t="s">
        <v>9</v>
      </c>
      <c r="D27" s="14">
        <v>76</v>
      </c>
      <c r="E27" s="14">
        <v>11</v>
      </c>
      <c r="F27" s="14">
        <v>180</v>
      </c>
      <c r="G27" s="14">
        <v>2</v>
      </c>
      <c r="H27" s="14">
        <v>925</v>
      </c>
      <c r="I27" s="14">
        <v>672</v>
      </c>
      <c r="J27" s="14">
        <v>2449</v>
      </c>
      <c r="K27" s="14">
        <v>22</v>
      </c>
      <c r="L27" s="14">
        <v>3</v>
      </c>
      <c r="M27" s="14">
        <v>137</v>
      </c>
      <c r="N27" s="14">
        <v>12</v>
      </c>
      <c r="O27" s="14">
        <v>158</v>
      </c>
      <c r="P27" s="14">
        <v>105</v>
      </c>
      <c r="Q27" s="14">
        <v>33</v>
      </c>
      <c r="R27" s="14">
        <v>5</v>
      </c>
      <c r="S27" s="14">
        <v>48</v>
      </c>
      <c r="T27" s="14">
        <v>35</v>
      </c>
      <c r="U27" s="14">
        <v>259</v>
      </c>
      <c r="V27" s="14">
        <v>523</v>
      </c>
      <c r="W27" s="14">
        <v>18</v>
      </c>
      <c r="X27" s="14">
        <v>10</v>
      </c>
      <c r="Y27" s="14">
        <v>559</v>
      </c>
      <c r="Z27" s="14">
        <v>920</v>
      </c>
      <c r="AA27" s="14">
        <v>308</v>
      </c>
      <c r="AB27" s="14">
        <v>133</v>
      </c>
      <c r="AC27" s="14">
        <v>181</v>
      </c>
      <c r="AD27" s="14">
        <v>1508</v>
      </c>
      <c r="AE27" s="14">
        <v>1784</v>
      </c>
      <c r="AF27" s="14">
        <v>9</v>
      </c>
      <c r="AG27" s="14">
        <v>216</v>
      </c>
      <c r="AH27" s="14">
        <v>1953</v>
      </c>
      <c r="AI27" s="14">
        <v>1477</v>
      </c>
      <c r="AJ27" s="14">
        <v>2305</v>
      </c>
      <c r="AK27" s="14">
        <v>1293</v>
      </c>
      <c r="AL27" s="14">
        <v>1038</v>
      </c>
      <c r="AM27" s="14">
        <v>1191</v>
      </c>
      <c r="AN27" s="14">
        <v>660</v>
      </c>
      <c r="AO27" s="14">
        <v>716</v>
      </c>
      <c r="AP27" s="14">
        <v>12</v>
      </c>
      <c r="AQ27" s="41">
        <v>21943</v>
      </c>
      <c r="AR27" s="14">
        <v>649</v>
      </c>
      <c r="AS27" s="14">
        <v>7801</v>
      </c>
      <c r="AT27" s="14">
        <v>0</v>
      </c>
      <c r="AU27" s="14">
        <v>546</v>
      </c>
      <c r="AV27" s="14">
        <v>3559</v>
      </c>
      <c r="AW27" s="14">
        <v>-400</v>
      </c>
      <c r="AX27" s="41">
        <v>12155</v>
      </c>
      <c r="AY27" s="41">
        <v>34098</v>
      </c>
      <c r="AZ27" s="35">
        <v>4836</v>
      </c>
      <c r="BA27" s="41">
        <v>16991</v>
      </c>
      <c r="BB27" s="41">
        <v>38934</v>
      </c>
      <c r="BC27" s="35">
        <v>-25806</v>
      </c>
      <c r="BD27" s="41">
        <v>-8815</v>
      </c>
      <c r="BE27" s="41">
        <v>13128</v>
      </c>
    </row>
    <row r="28" spans="2:57" ht="12.9" customHeight="1" x14ac:dyDescent="0.15">
      <c r="B28" s="25" t="s">
        <v>98</v>
      </c>
      <c r="C28" s="26" t="s">
        <v>10</v>
      </c>
      <c r="D28" s="14">
        <v>280</v>
      </c>
      <c r="E28" s="14">
        <v>2</v>
      </c>
      <c r="F28" s="14">
        <v>5</v>
      </c>
      <c r="G28" s="14">
        <v>2</v>
      </c>
      <c r="H28" s="14">
        <v>85</v>
      </c>
      <c r="I28" s="14">
        <v>58</v>
      </c>
      <c r="J28" s="14">
        <v>922</v>
      </c>
      <c r="K28" s="14">
        <v>9</v>
      </c>
      <c r="L28" s="14">
        <v>18</v>
      </c>
      <c r="M28" s="14">
        <v>209</v>
      </c>
      <c r="N28" s="14">
        <v>35</v>
      </c>
      <c r="O28" s="14">
        <v>91</v>
      </c>
      <c r="P28" s="14">
        <v>8</v>
      </c>
      <c r="Q28" s="14">
        <v>144</v>
      </c>
      <c r="R28" s="14">
        <v>10</v>
      </c>
      <c r="S28" s="14">
        <v>36</v>
      </c>
      <c r="T28" s="14">
        <v>6</v>
      </c>
      <c r="U28" s="14">
        <v>621</v>
      </c>
      <c r="V28" s="14">
        <v>187</v>
      </c>
      <c r="W28" s="14">
        <v>38</v>
      </c>
      <c r="X28" s="14">
        <v>12</v>
      </c>
      <c r="Y28" s="14">
        <v>25</v>
      </c>
      <c r="Z28" s="14">
        <v>232</v>
      </c>
      <c r="AA28" s="14">
        <v>1077</v>
      </c>
      <c r="AB28" s="14">
        <v>1238</v>
      </c>
      <c r="AC28" s="14">
        <v>100</v>
      </c>
      <c r="AD28" s="14">
        <v>987</v>
      </c>
      <c r="AE28" s="14">
        <v>453</v>
      </c>
      <c r="AF28" s="14">
        <v>4066</v>
      </c>
      <c r="AG28" s="14">
        <v>1424</v>
      </c>
      <c r="AH28" s="14">
        <v>938</v>
      </c>
      <c r="AI28" s="14">
        <v>1981</v>
      </c>
      <c r="AJ28" s="14">
        <v>1237</v>
      </c>
      <c r="AK28" s="14">
        <v>1135</v>
      </c>
      <c r="AL28" s="14">
        <v>51</v>
      </c>
      <c r="AM28" s="14">
        <v>284</v>
      </c>
      <c r="AN28" s="14">
        <v>384</v>
      </c>
      <c r="AO28" s="14">
        <v>0</v>
      </c>
      <c r="AP28" s="14">
        <v>240</v>
      </c>
      <c r="AQ28" s="41">
        <v>18632</v>
      </c>
      <c r="AR28" s="14">
        <v>0</v>
      </c>
      <c r="AS28" s="14">
        <v>0</v>
      </c>
      <c r="AT28" s="14">
        <v>0</v>
      </c>
      <c r="AU28" s="14">
        <v>144503</v>
      </c>
      <c r="AV28" s="14">
        <v>122761</v>
      </c>
      <c r="AW28" s="14">
        <v>0</v>
      </c>
      <c r="AX28" s="41">
        <v>267263</v>
      </c>
      <c r="AY28" s="41">
        <v>285895</v>
      </c>
      <c r="AZ28" s="35">
        <v>0</v>
      </c>
      <c r="BA28" s="41">
        <v>267263</v>
      </c>
      <c r="BB28" s="41">
        <v>285895</v>
      </c>
      <c r="BC28" s="35">
        <v>0</v>
      </c>
      <c r="BD28" s="41">
        <v>267263</v>
      </c>
      <c r="BE28" s="41">
        <v>285895</v>
      </c>
    </row>
    <row r="29" spans="2:57" ht="12.9" customHeight="1" x14ac:dyDescent="0.15">
      <c r="B29" s="25" t="s">
        <v>99</v>
      </c>
      <c r="C29" s="26" t="s">
        <v>147</v>
      </c>
      <c r="D29" s="14">
        <v>865</v>
      </c>
      <c r="E29" s="14">
        <v>29</v>
      </c>
      <c r="F29" s="14">
        <v>43</v>
      </c>
      <c r="G29" s="14">
        <v>12</v>
      </c>
      <c r="H29" s="14">
        <v>1671</v>
      </c>
      <c r="I29" s="14">
        <v>375</v>
      </c>
      <c r="J29" s="14">
        <v>8939</v>
      </c>
      <c r="K29" s="14">
        <v>62</v>
      </c>
      <c r="L29" s="14">
        <v>49</v>
      </c>
      <c r="M29" s="14">
        <v>1210</v>
      </c>
      <c r="N29" s="14">
        <v>271</v>
      </c>
      <c r="O29" s="14">
        <v>1646</v>
      </c>
      <c r="P29" s="14">
        <v>32</v>
      </c>
      <c r="Q29" s="14">
        <v>653</v>
      </c>
      <c r="R29" s="14">
        <v>58</v>
      </c>
      <c r="S29" s="14">
        <v>192</v>
      </c>
      <c r="T29" s="14">
        <v>56</v>
      </c>
      <c r="U29" s="14">
        <v>3366</v>
      </c>
      <c r="V29" s="14">
        <v>624</v>
      </c>
      <c r="W29" s="14">
        <v>111</v>
      </c>
      <c r="X29" s="14">
        <v>85</v>
      </c>
      <c r="Y29" s="14">
        <v>282</v>
      </c>
      <c r="Z29" s="14">
        <v>617</v>
      </c>
      <c r="AA29" s="14">
        <v>5915</v>
      </c>
      <c r="AB29" s="14">
        <v>1876</v>
      </c>
      <c r="AC29" s="14">
        <v>2238</v>
      </c>
      <c r="AD29" s="14">
        <v>7135</v>
      </c>
      <c r="AE29" s="14">
        <v>630</v>
      </c>
      <c r="AF29" s="14">
        <v>1118</v>
      </c>
      <c r="AG29" s="14">
        <v>858</v>
      </c>
      <c r="AH29" s="14">
        <v>953</v>
      </c>
      <c r="AI29" s="14">
        <v>2410</v>
      </c>
      <c r="AJ29" s="14">
        <v>3240</v>
      </c>
      <c r="AK29" s="14">
        <v>3999</v>
      </c>
      <c r="AL29" s="14">
        <v>93</v>
      </c>
      <c r="AM29" s="14">
        <v>762</v>
      </c>
      <c r="AN29" s="14">
        <v>3531</v>
      </c>
      <c r="AO29" s="14">
        <v>0</v>
      </c>
      <c r="AP29" s="14">
        <v>45</v>
      </c>
      <c r="AQ29" s="41">
        <v>56052</v>
      </c>
      <c r="AR29" s="14">
        <v>18</v>
      </c>
      <c r="AS29" s="14">
        <v>28376</v>
      </c>
      <c r="AT29" s="14">
        <v>0</v>
      </c>
      <c r="AU29" s="14">
        <v>0</v>
      </c>
      <c r="AV29" s="14">
        <v>0</v>
      </c>
      <c r="AW29" s="14">
        <v>0</v>
      </c>
      <c r="AX29" s="41">
        <v>28394</v>
      </c>
      <c r="AY29" s="41">
        <v>84446</v>
      </c>
      <c r="AZ29" s="35">
        <v>2316</v>
      </c>
      <c r="BA29" s="41">
        <v>30710</v>
      </c>
      <c r="BB29" s="41">
        <v>86762</v>
      </c>
      <c r="BC29" s="35">
        <v>-33651</v>
      </c>
      <c r="BD29" s="41">
        <v>-2941</v>
      </c>
      <c r="BE29" s="41">
        <v>53111</v>
      </c>
    </row>
    <row r="30" spans="2:57" ht="12.9" customHeight="1" x14ac:dyDescent="0.15">
      <c r="B30" s="25" t="s">
        <v>100</v>
      </c>
      <c r="C30" s="26" t="s">
        <v>40</v>
      </c>
      <c r="D30" s="14">
        <v>63</v>
      </c>
      <c r="E30" s="14">
        <v>1</v>
      </c>
      <c r="F30" s="14">
        <v>1</v>
      </c>
      <c r="G30" s="14">
        <v>0</v>
      </c>
      <c r="H30" s="14">
        <v>234</v>
      </c>
      <c r="I30" s="14">
        <v>25</v>
      </c>
      <c r="J30" s="14">
        <v>509</v>
      </c>
      <c r="K30" s="14">
        <v>15</v>
      </c>
      <c r="L30" s="14">
        <v>1</v>
      </c>
      <c r="M30" s="14">
        <v>30</v>
      </c>
      <c r="N30" s="14">
        <v>7</v>
      </c>
      <c r="O30" s="14">
        <v>14</v>
      </c>
      <c r="P30" s="14">
        <v>1</v>
      </c>
      <c r="Q30" s="14">
        <v>19</v>
      </c>
      <c r="R30" s="14">
        <v>3</v>
      </c>
      <c r="S30" s="14">
        <v>9</v>
      </c>
      <c r="T30" s="14">
        <v>2</v>
      </c>
      <c r="U30" s="14">
        <v>195</v>
      </c>
      <c r="V30" s="14">
        <v>37</v>
      </c>
      <c r="W30" s="14">
        <v>4</v>
      </c>
      <c r="X30" s="14">
        <v>5</v>
      </c>
      <c r="Y30" s="14">
        <v>5</v>
      </c>
      <c r="Z30" s="14">
        <v>252</v>
      </c>
      <c r="AA30" s="14">
        <v>39</v>
      </c>
      <c r="AB30" s="14">
        <v>1476</v>
      </c>
      <c r="AC30" s="14">
        <v>275</v>
      </c>
      <c r="AD30" s="14">
        <v>792</v>
      </c>
      <c r="AE30" s="14">
        <v>147</v>
      </c>
      <c r="AF30" s="14">
        <v>136</v>
      </c>
      <c r="AG30" s="14">
        <v>785</v>
      </c>
      <c r="AH30" s="14">
        <v>377</v>
      </c>
      <c r="AI30" s="14">
        <v>875</v>
      </c>
      <c r="AJ30" s="14">
        <v>1901</v>
      </c>
      <c r="AK30" s="14">
        <v>1725</v>
      </c>
      <c r="AL30" s="14">
        <v>59</v>
      </c>
      <c r="AM30" s="14">
        <v>134</v>
      </c>
      <c r="AN30" s="14">
        <v>1202</v>
      </c>
      <c r="AO30" s="14">
        <v>0</v>
      </c>
      <c r="AP30" s="14">
        <v>13</v>
      </c>
      <c r="AQ30" s="41">
        <v>11371</v>
      </c>
      <c r="AR30" s="14">
        <v>8</v>
      </c>
      <c r="AS30" s="14">
        <v>16550</v>
      </c>
      <c r="AT30" s="14">
        <v>774</v>
      </c>
      <c r="AU30" s="14">
        <v>0</v>
      </c>
      <c r="AV30" s="14">
        <v>0</v>
      </c>
      <c r="AW30" s="14">
        <v>0</v>
      </c>
      <c r="AX30" s="41">
        <v>17332</v>
      </c>
      <c r="AY30" s="41">
        <v>28703</v>
      </c>
      <c r="AZ30" s="35">
        <v>0</v>
      </c>
      <c r="BA30" s="41">
        <v>17332</v>
      </c>
      <c r="BB30" s="41">
        <v>28703</v>
      </c>
      <c r="BC30" s="35">
        <v>-3</v>
      </c>
      <c r="BD30" s="41">
        <v>17329</v>
      </c>
      <c r="BE30" s="41">
        <v>28700</v>
      </c>
    </row>
    <row r="31" spans="2:57" ht="12.9" customHeight="1" x14ac:dyDescent="0.15">
      <c r="B31" s="25" t="s">
        <v>101</v>
      </c>
      <c r="C31" s="26" t="s">
        <v>41</v>
      </c>
      <c r="D31" s="14">
        <v>20</v>
      </c>
      <c r="E31" s="14">
        <v>1</v>
      </c>
      <c r="F31" s="14">
        <v>0</v>
      </c>
      <c r="G31" s="14">
        <v>1</v>
      </c>
      <c r="H31" s="14">
        <v>187</v>
      </c>
      <c r="I31" s="14">
        <v>14</v>
      </c>
      <c r="J31" s="14">
        <v>229</v>
      </c>
      <c r="K31" s="14">
        <v>14</v>
      </c>
      <c r="L31" s="14">
        <v>0</v>
      </c>
      <c r="M31" s="14">
        <v>4</v>
      </c>
      <c r="N31" s="14">
        <v>34</v>
      </c>
      <c r="O31" s="14">
        <v>1</v>
      </c>
      <c r="P31" s="14">
        <v>0</v>
      </c>
      <c r="Q31" s="14">
        <v>4</v>
      </c>
      <c r="R31" s="14">
        <v>2</v>
      </c>
      <c r="S31" s="14">
        <v>1</v>
      </c>
      <c r="T31" s="14">
        <v>1</v>
      </c>
      <c r="U31" s="14">
        <v>119</v>
      </c>
      <c r="V31" s="14">
        <v>14</v>
      </c>
      <c r="W31" s="14">
        <v>9</v>
      </c>
      <c r="X31" s="14">
        <v>8</v>
      </c>
      <c r="Y31" s="14">
        <v>7</v>
      </c>
      <c r="Z31" s="14">
        <v>816</v>
      </c>
      <c r="AA31" s="14">
        <v>540</v>
      </c>
      <c r="AB31" s="14">
        <v>49</v>
      </c>
      <c r="AC31" s="14">
        <v>0</v>
      </c>
      <c r="AD31" s="14">
        <v>407</v>
      </c>
      <c r="AE31" s="14">
        <v>564</v>
      </c>
      <c r="AF31" s="14">
        <v>5</v>
      </c>
      <c r="AG31" s="14">
        <v>550</v>
      </c>
      <c r="AH31" s="14">
        <v>1141</v>
      </c>
      <c r="AI31" s="14">
        <v>7772</v>
      </c>
      <c r="AJ31" s="14">
        <v>1645</v>
      </c>
      <c r="AK31" s="14">
        <v>1792</v>
      </c>
      <c r="AL31" s="14">
        <v>2</v>
      </c>
      <c r="AM31" s="14">
        <v>295</v>
      </c>
      <c r="AN31" s="14">
        <v>3146</v>
      </c>
      <c r="AO31" s="14">
        <v>0</v>
      </c>
      <c r="AP31" s="14">
        <v>207</v>
      </c>
      <c r="AQ31" s="41">
        <v>19601</v>
      </c>
      <c r="AR31" s="14">
        <v>0</v>
      </c>
      <c r="AS31" s="14">
        <v>6564</v>
      </c>
      <c r="AT31" s="14">
        <v>7098</v>
      </c>
      <c r="AU31" s="14">
        <v>0</v>
      </c>
      <c r="AV31" s="14">
        <v>0</v>
      </c>
      <c r="AW31" s="14">
        <v>0</v>
      </c>
      <c r="AX31" s="41">
        <v>13662</v>
      </c>
      <c r="AY31" s="41">
        <v>33262</v>
      </c>
      <c r="AZ31" s="35">
        <v>0</v>
      </c>
      <c r="BA31" s="41">
        <v>13662</v>
      </c>
      <c r="BB31" s="41">
        <v>33262</v>
      </c>
      <c r="BC31" s="35">
        <v>-1</v>
      </c>
      <c r="BD31" s="41">
        <v>13660</v>
      </c>
      <c r="BE31" s="41">
        <v>33261</v>
      </c>
    </row>
    <row r="32" spans="2:57" ht="12.9" customHeight="1" x14ac:dyDescent="0.15">
      <c r="B32" s="25" t="s">
        <v>102</v>
      </c>
      <c r="C32" s="26" t="s">
        <v>11</v>
      </c>
      <c r="D32" s="14">
        <v>4285</v>
      </c>
      <c r="E32" s="14">
        <v>78</v>
      </c>
      <c r="F32" s="14">
        <v>812</v>
      </c>
      <c r="G32" s="14">
        <v>8</v>
      </c>
      <c r="H32" s="14">
        <v>10733</v>
      </c>
      <c r="I32" s="14">
        <v>1780</v>
      </c>
      <c r="J32" s="14">
        <v>7596</v>
      </c>
      <c r="K32" s="14">
        <v>220</v>
      </c>
      <c r="L32" s="14">
        <v>59</v>
      </c>
      <c r="M32" s="14">
        <v>2196</v>
      </c>
      <c r="N32" s="14">
        <v>229</v>
      </c>
      <c r="O32" s="14">
        <v>442</v>
      </c>
      <c r="P32" s="14">
        <v>54</v>
      </c>
      <c r="Q32" s="14">
        <v>979</v>
      </c>
      <c r="R32" s="14">
        <v>165</v>
      </c>
      <c r="S32" s="14">
        <v>834</v>
      </c>
      <c r="T32" s="14">
        <v>267</v>
      </c>
      <c r="U32" s="14">
        <v>5185</v>
      </c>
      <c r="V32" s="14">
        <v>4395</v>
      </c>
      <c r="W32" s="14">
        <v>664</v>
      </c>
      <c r="X32" s="14">
        <v>335</v>
      </c>
      <c r="Y32" s="14">
        <v>699</v>
      </c>
      <c r="Z32" s="14">
        <v>13837</v>
      </c>
      <c r="AA32" s="14">
        <v>202</v>
      </c>
      <c r="AB32" s="14">
        <v>734</v>
      </c>
      <c r="AC32" s="14">
        <v>589</v>
      </c>
      <c r="AD32" s="14">
        <v>2350</v>
      </c>
      <c r="AE32" s="14">
        <v>654</v>
      </c>
      <c r="AF32" s="14">
        <v>377</v>
      </c>
      <c r="AG32" s="14">
        <v>5795</v>
      </c>
      <c r="AH32" s="14">
        <v>1049</v>
      </c>
      <c r="AI32" s="14">
        <v>2012</v>
      </c>
      <c r="AJ32" s="14">
        <v>2575</v>
      </c>
      <c r="AK32" s="14">
        <v>15474</v>
      </c>
      <c r="AL32" s="14">
        <v>1020</v>
      </c>
      <c r="AM32" s="14">
        <v>3180</v>
      </c>
      <c r="AN32" s="14">
        <v>8868</v>
      </c>
      <c r="AO32" s="14">
        <v>1326</v>
      </c>
      <c r="AP32" s="14">
        <v>67</v>
      </c>
      <c r="AQ32" s="41">
        <v>102124</v>
      </c>
      <c r="AR32" s="14">
        <v>5289</v>
      </c>
      <c r="AS32" s="14">
        <v>203065</v>
      </c>
      <c r="AT32" s="14">
        <v>31</v>
      </c>
      <c r="AU32" s="14">
        <v>3407</v>
      </c>
      <c r="AV32" s="14">
        <v>22358</v>
      </c>
      <c r="AW32" s="14">
        <v>593</v>
      </c>
      <c r="AX32" s="41">
        <v>234744</v>
      </c>
      <c r="AY32" s="41">
        <v>336869</v>
      </c>
      <c r="AZ32" s="35">
        <v>22023</v>
      </c>
      <c r="BA32" s="41">
        <v>256767</v>
      </c>
      <c r="BB32" s="41">
        <v>358892</v>
      </c>
      <c r="BC32" s="35">
        <v>-113704</v>
      </c>
      <c r="BD32" s="41">
        <v>143063</v>
      </c>
      <c r="BE32" s="41">
        <v>245187</v>
      </c>
    </row>
    <row r="33" spans="2:57" ht="12.9" customHeight="1" x14ac:dyDescent="0.15">
      <c r="B33" s="25" t="s">
        <v>103</v>
      </c>
      <c r="C33" s="26" t="s">
        <v>12</v>
      </c>
      <c r="D33" s="14">
        <v>433</v>
      </c>
      <c r="E33" s="14">
        <v>64</v>
      </c>
      <c r="F33" s="14">
        <v>205</v>
      </c>
      <c r="G33" s="14">
        <v>41</v>
      </c>
      <c r="H33" s="14">
        <v>666</v>
      </c>
      <c r="I33" s="14">
        <v>445</v>
      </c>
      <c r="J33" s="14">
        <v>1048</v>
      </c>
      <c r="K33" s="14">
        <v>35</v>
      </c>
      <c r="L33" s="14">
        <v>4</v>
      </c>
      <c r="M33" s="14">
        <v>247</v>
      </c>
      <c r="N33" s="14">
        <v>77</v>
      </c>
      <c r="O33" s="14">
        <v>119</v>
      </c>
      <c r="P33" s="14">
        <v>7</v>
      </c>
      <c r="Q33" s="14">
        <v>367</v>
      </c>
      <c r="R33" s="14">
        <v>28</v>
      </c>
      <c r="S33" s="14">
        <v>162</v>
      </c>
      <c r="T33" s="14">
        <v>48</v>
      </c>
      <c r="U33" s="14">
        <v>1011</v>
      </c>
      <c r="V33" s="14">
        <v>601</v>
      </c>
      <c r="W33" s="14">
        <v>171</v>
      </c>
      <c r="X33" s="14">
        <v>40</v>
      </c>
      <c r="Y33" s="14">
        <v>212</v>
      </c>
      <c r="Z33" s="14">
        <v>3287</v>
      </c>
      <c r="AA33" s="14">
        <v>1213</v>
      </c>
      <c r="AB33" s="14">
        <v>678</v>
      </c>
      <c r="AC33" s="14">
        <v>901</v>
      </c>
      <c r="AD33" s="14">
        <v>4353</v>
      </c>
      <c r="AE33" s="14">
        <v>9833</v>
      </c>
      <c r="AF33" s="14">
        <v>22219</v>
      </c>
      <c r="AG33" s="14">
        <v>4405</v>
      </c>
      <c r="AH33" s="14">
        <v>978</v>
      </c>
      <c r="AI33" s="14">
        <v>3455</v>
      </c>
      <c r="AJ33" s="14">
        <v>1811</v>
      </c>
      <c r="AK33" s="14">
        <v>3079</v>
      </c>
      <c r="AL33" s="14">
        <v>663</v>
      </c>
      <c r="AM33" s="14">
        <v>2041</v>
      </c>
      <c r="AN33" s="14">
        <v>1787</v>
      </c>
      <c r="AO33" s="14">
        <v>0</v>
      </c>
      <c r="AP33" s="14">
        <v>570</v>
      </c>
      <c r="AQ33" s="41">
        <v>67306</v>
      </c>
      <c r="AR33" s="14">
        <v>1</v>
      </c>
      <c r="AS33" s="14">
        <v>66195</v>
      </c>
      <c r="AT33" s="14">
        <v>0</v>
      </c>
      <c r="AU33" s="14">
        <v>0</v>
      </c>
      <c r="AV33" s="14">
        <v>0</v>
      </c>
      <c r="AW33" s="14">
        <v>0</v>
      </c>
      <c r="AX33" s="41">
        <v>66196</v>
      </c>
      <c r="AY33" s="41">
        <v>133502</v>
      </c>
      <c r="AZ33" s="35">
        <v>1275</v>
      </c>
      <c r="BA33" s="41">
        <v>67471</v>
      </c>
      <c r="BB33" s="41">
        <v>134777</v>
      </c>
      <c r="BC33" s="35">
        <v>-10739</v>
      </c>
      <c r="BD33" s="41">
        <v>56731</v>
      </c>
      <c r="BE33" s="41">
        <v>124038</v>
      </c>
    </row>
    <row r="34" spans="2:57" ht="12.9" customHeight="1" x14ac:dyDescent="0.15">
      <c r="B34" s="25" t="s">
        <v>104</v>
      </c>
      <c r="C34" s="26" t="s">
        <v>13</v>
      </c>
      <c r="D34" s="14">
        <v>36</v>
      </c>
      <c r="E34" s="14">
        <v>8</v>
      </c>
      <c r="F34" s="14">
        <v>10</v>
      </c>
      <c r="G34" s="14">
        <v>4</v>
      </c>
      <c r="H34" s="14">
        <v>474</v>
      </c>
      <c r="I34" s="14">
        <v>137</v>
      </c>
      <c r="J34" s="14">
        <v>245</v>
      </c>
      <c r="K34" s="14">
        <v>22</v>
      </c>
      <c r="L34" s="14">
        <v>5</v>
      </c>
      <c r="M34" s="14">
        <v>201</v>
      </c>
      <c r="N34" s="14">
        <v>42</v>
      </c>
      <c r="O34" s="14">
        <v>39</v>
      </c>
      <c r="P34" s="14">
        <v>4</v>
      </c>
      <c r="Q34" s="14">
        <v>189</v>
      </c>
      <c r="R34" s="14">
        <v>22</v>
      </c>
      <c r="S34" s="14">
        <v>79</v>
      </c>
      <c r="T34" s="14">
        <v>13</v>
      </c>
      <c r="U34" s="14">
        <v>226</v>
      </c>
      <c r="V34" s="14">
        <v>258</v>
      </c>
      <c r="W34" s="14">
        <v>44</v>
      </c>
      <c r="X34" s="14">
        <v>4</v>
      </c>
      <c r="Y34" s="14">
        <v>59</v>
      </c>
      <c r="Z34" s="14">
        <v>1331</v>
      </c>
      <c r="AA34" s="14">
        <v>479</v>
      </c>
      <c r="AB34" s="14">
        <v>24</v>
      </c>
      <c r="AC34" s="14">
        <v>52</v>
      </c>
      <c r="AD34" s="14">
        <v>9131</v>
      </c>
      <c r="AE34" s="14">
        <v>2230</v>
      </c>
      <c r="AF34" s="14">
        <v>12121</v>
      </c>
      <c r="AG34" s="14">
        <v>3070</v>
      </c>
      <c r="AH34" s="14">
        <v>2334</v>
      </c>
      <c r="AI34" s="14">
        <v>757</v>
      </c>
      <c r="AJ34" s="14">
        <v>736</v>
      </c>
      <c r="AK34" s="14">
        <v>6373</v>
      </c>
      <c r="AL34" s="14">
        <v>498</v>
      </c>
      <c r="AM34" s="14">
        <v>1901</v>
      </c>
      <c r="AN34" s="14">
        <v>4909</v>
      </c>
      <c r="AO34" s="14">
        <v>0</v>
      </c>
      <c r="AP34" s="14">
        <v>315</v>
      </c>
      <c r="AQ34" s="41">
        <v>48384</v>
      </c>
      <c r="AR34" s="14">
        <v>0</v>
      </c>
      <c r="AS34" s="14">
        <v>239845</v>
      </c>
      <c r="AT34" s="14">
        <v>10</v>
      </c>
      <c r="AU34" s="14">
        <v>0</v>
      </c>
      <c r="AV34" s="14">
        <v>6936</v>
      </c>
      <c r="AW34" s="14">
        <v>0</v>
      </c>
      <c r="AX34" s="41">
        <v>246792</v>
      </c>
      <c r="AY34" s="41">
        <v>295175</v>
      </c>
      <c r="AZ34" s="35">
        <v>0</v>
      </c>
      <c r="BA34" s="41">
        <v>246792</v>
      </c>
      <c r="BB34" s="41">
        <v>295175</v>
      </c>
      <c r="BC34" s="35">
        <v>-1228</v>
      </c>
      <c r="BD34" s="41">
        <v>245564</v>
      </c>
      <c r="BE34" s="41">
        <v>293947</v>
      </c>
    </row>
    <row r="35" spans="2:57" ht="12.9" customHeight="1" x14ac:dyDescent="0.15">
      <c r="B35" s="25" t="s">
        <v>105</v>
      </c>
      <c r="C35" s="26" t="s">
        <v>42</v>
      </c>
      <c r="D35" s="14">
        <v>7844</v>
      </c>
      <c r="E35" s="14">
        <v>510</v>
      </c>
      <c r="F35" s="14">
        <v>1284</v>
      </c>
      <c r="G35" s="14">
        <v>313</v>
      </c>
      <c r="H35" s="14">
        <v>6628</v>
      </c>
      <c r="I35" s="14">
        <v>694</v>
      </c>
      <c r="J35" s="14">
        <v>5797</v>
      </c>
      <c r="K35" s="14">
        <v>115</v>
      </c>
      <c r="L35" s="14">
        <v>184</v>
      </c>
      <c r="M35" s="14">
        <v>888</v>
      </c>
      <c r="N35" s="14">
        <v>1039</v>
      </c>
      <c r="O35" s="14">
        <v>766</v>
      </c>
      <c r="P35" s="14">
        <v>65</v>
      </c>
      <c r="Q35" s="14">
        <v>1201</v>
      </c>
      <c r="R35" s="14">
        <v>117</v>
      </c>
      <c r="S35" s="14">
        <v>494</v>
      </c>
      <c r="T35" s="14">
        <v>143</v>
      </c>
      <c r="U35" s="14">
        <v>1910</v>
      </c>
      <c r="V35" s="14">
        <v>1962</v>
      </c>
      <c r="W35" s="14">
        <v>455</v>
      </c>
      <c r="X35" s="14">
        <v>155</v>
      </c>
      <c r="Y35" s="14">
        <v>1357</v>
      </c>
      <c r="Z35" s="14">
        <v>16066</v>
      </c>
      <c r="AA35" s="14">
        <v>1372</v>
      </c>
      <c r="AB35" s="14">
        <v>1130</v>
      </c>
      <c r="AC35" s="14">
        <v>3111</v>
      </c>
      <c r="AD35" s="14">
        <v>17284</v>
      </c>
      <c r="AE35" s="14">
        <v>5015</v>
      </c>
      <c r="AF35" s="14">
        <v>964</v>
      </c>
      <c r="AG35" s="14">
        <v>12800</v>
      </c>
      <c r="AH35" s="14">
        <v>3425</v>
      </c>
      <c r="AI35" s="14">
        <v>7111</v>
      </c>
      <c r="AJ35" s="14">
        <v>6797</v>
      </c>
      <c r="AK35" s="14">
        <v>7496</v>
      </c>
      <c r="AL35" s="14">
        <v>1352</v>
      </c>
      <c r="AM35" s="14">
        <v>3393</v>
      </c>
      <c r="AN35" s="14">
        <v>7391</v>
      </c>
      <c r="AO35" s="14">
        <v>342</v>
      </c>
      <c r="AP35" s="14">
        <v>942</v>
      </c>
      <c r="AQ35" s="41">
        <v>129910</v>
      </c>
      <c r="AR35" s="14">
        <v>1187</v>
      </c>
      <c r="AS35" s="14">
        <v>33725</v>
      </c>
      <c r="AT35" s="14">
        <v>672</v>
      </c>
      <c r="AU35" s="14">
        <v>440</v>
      </c>
      <c r="AV35" s="14">
        <v>2483</v>
      </c>
      <c r="AW35" s="14">
        <v>227</v>
      </c>
      <c r="AX35" s="41">
        <v>38734</v>
      </c>
      <c r="AY35" s="41">
        <v>168645</v>
      </c>
      <c r="AZ35" s="35">
        <v>27683</v>
      </c>
      <c r="BA35" s="41">
        <v>66417</v>
      </c>
      <c r="BB35" s="41">
        <v>196328</v>
      </c>
      <c r="BC35" s="35">
        <v>-48651</v>
      </c>
      <c r="BD35" s="41">
        <v>17766</v>
      </c>
      <c r="BE35" s="41">
        <v>147676</v>
      </c>
    </row>
    <row r="36" spans="2:57" ht="12.9" customHeight="1" x14ac:dyDescent="0.15">
      <c r="B36" s="25" t="s">
        <v>106</v>
      </c>
      <c r="C36" s="26" t="s">
        <v>43</v>
      </c>
      <c r="D36" s="14">
        <v>300</v>
      </c>
      <c r="E36" s="14">
        <v>16</v>
      </c>
      <c r="F36" s="14">
        <v>111</v>
      </c>
      <c r="G36" s="14">
        <v>3</v>
      </c>
      <c r="H36" s="14">
        <v>660</v>
      </c>
      <c r="I36" s="14">
        <v>107</v>
      </c>
      <c r="J36" s="14">
        <v>600</v>
      </c>
      <c r="K36" s="14">
        <v>72</v>
      </c>
      <c r="L36" s="14">
        <v>10</v>
      </c>
      <c r="M36" s="14">
        <v>191</v>
      </c>
      <c r="N36" s="14">
        <v>31</v>
      </c>
      <c r="O36" s="14">
        <v>69</v>
      </c>
      <c r="P36" s="14">
        <v>6</v>
      </c>
      <c r="Q36" s="14">
        <v>316</v>
      </c>
      <c r="R36" s="14">
        <v>42</v>
      </c>
      <c r="S36" s="14">
        <v>128</v>
      </c>
      <c r="T36" s="14">
        <v>23</v>
      </c>
      <c r="U36" s="14">
        <v>644</v>
      </c>
      <c r="V36" s="14">
        <v>722</v>
      </c>
      <c r="W36" s="14">
        <v>610</v>
      </c>
      <c r="X36" s="14">
        <v>23</v>
      </c>
      <c r="Y36" s="14">
        <v>79</v>
      </c>
      <c r="Z36" s="14">
        <v>2386</v>
      </c>
      <c r="AA36" s="14">
        <v>675</v>
      </c>
      <c r="AB36" s="14">
        <v>1432</v>
      </c>
      <c r="AC36" s="14">
        <v>326</v>
      </c>
      <c r="AD36" s="14">
        <v>10874</v>
      </c>
      <c r="AE36" s="14">
        <v>7007</v>
      </c>
      <c r="AF36" s="14">
        <v>627</v>
      </c>
      <c r="AG36" s="14">
        <v>1043</v>
      </c>
      <c r="AH36" s="14">
        <v>30628</v>
      </c>
      <c r="AI36" s="14">
        <v>6205</v>
      </c>
      <c r="AJ36" s="14">
        <v>4163</v>
      </c>
      <c r="AK36" s="14">
        <v>4641</v>
      </c>
      <c r="AL36" s="14">
        <v>1833</v>
      </c>
      <c r="AM36" s="14">
        <v>6573</v>
      </c>
      <c r="AN36" s="14">
        <v>3139</v>
      </c>
      <c r="AO36" s="14">
        <v>0</v>
      </c>
      <c r="AP36" s="14">
        <v>716</v>
      </c>
      <c r="AQ36" s="41">
        <v>87030</v>
      </c>
      <c r="AR36" s="14">
        <v>585</v>
      </c>
      <c r="AS36" s="14">
        <v>73281</v>
      </c>
      <c r="AT36" s="14">
        <v>16</v>
      </c>
      <c r="AU36" s="14">
        <v>8562</v>
      </c>
      <c r="AV36" s="14">
        <v>24464</v>
      </c>
      <c r="AW36" s="14">
        <v>-95</v>
      </c>
      <c r="AX36" s="41">
        <v>106814</v>
      </c>
      <c r="AY36" s="41">
        <v>193844</v>
      </c>
      <c r="AZ36" s="35">
        <v>8259</v>
      </c>
      <c r="BA36" s="41">
        <v>115073</v>
      </c>
      <c r="BB36" s="41">
        <v>202103</v>
      </c>
      <c r="BC36" s="35">
        <v>-73322</v>
      </c>
      <c r="BD36" s="41">
        <v>41750</v>
      </c>
      <c r="BE36" s="41">
        <v>128780</v>
      </c>
    </row>
    <row r="37" spans="2:57" ht="12.9" customHeight="1" x14ac:dyDescent="0.15">
      <c r="B37" s="25" t="s">
        <v>107</v>
      </c>
      <c r="C37" s="26" t="s">
        <v>14</v>
      </c>
      <c r="D37" s="14">
        <v>0</v>
      </c>
      <c r="E37" s="14">
        <v>0</v>
      </c>
      <c r="F37" s="14">
        <v>0</v>
      </c>
      <c r="G37" s="14">
        <v>0</v>
      </c>
      <c r="H37" s="14">
        <v>0</v>
      </c>
      <c r="I37" s="14">
        <v>0</v>
      </c>
      <c r="J37" s="14">
        <v>0</v>
      </c>
      <c r="K37" s="14">
        <v>0</v>
      </c>
      <c r="L37" s="14">
        <v>0</v>
      </c>
      <c r="M37" s="14">
        <v>0</v>
      </c>
      <c r="N37" s="14">
        <v>0</v>
      </c>
      <c r="O37" s="14">
        <v>0</v>
      </c>
      <c r="P37" s="14">
        <v>0</v>
      </c>
      <c r="Q37" s="14">
        <v>0</v>
      </c>
      <c r="R37" s="14">
        <v>0</v>
      </c>
      <c r="S37" s="14">
        <v>0</v>
      </c>
      <c r="T37" s="14">
        <v>0</v>
      </c>
      <c r="U37" s="14">
        <v>0</v>
      </c>
      <c r="V37" s="14">
        <v>0</v>
      </c>
      <c r="W37" s="14">
        <v>0</v>
      </c>
      <c r="X37" s="14">
        <v>0</v>
      </c>
      <c r="Y37" s="14">
        <v>0</v>
      </c>
      <c r="Z37" s="14">
        <v>0</v>
      </c>
      <c r="AA37" s="14">
        <v>0</v>
      </c>
      <c r="AB37" s="14">
        <v>0</v>
      </c>
      <c r="AC37" s="14">
        <v>0</v>
      </c>
      <c r="AD37" s="14">
        <v>0</v>
      </c>
      <c r="AE37" s="14">
        <v>0</v>
      </c>
      <c r="AF37" s="14">
        <v>0</v>
      </c>
      <c r="AG37" s="14">
        <v>0</v>
      </c>
      <c r="AH37" s="14">
        <v>0</v>
      </c>
      <c r="AI37" s="14">
        <v>0</v>
      </c>
      <c r="AJ37" s="14">
        <v>0</v>
      </c>
      <c r="AK37" s="14">
        <v>0</v>
      </c>
      <c r="AL37" s="14">
        <v>0</v>
      </c>
      <c r="AM37" s="14">
        <v>0</v>
      </c>
      <c r="AN37" s="14">
        <v>0</v>
      </c>
      <c r="AO37" s="14">
        <v>0</v>
      </c>
      <c r="AP37" s="14">
        <v>1671</v>
      </c>
      <c r="AQ37" s="41">
        <v>1671</v>
      </c>
      <c r="AR37" s="14">
        <v>0</v>
      </c>
      <c r="AS37" s="14">
        <v>5080</v>
      </c>
      <c r="AT37" s="14">
        <v>217338</v>
      </c>
      <c r="AU37" s="14">
        <v>0</v>
      </c>
      <c r="AV37" s="14">
        <v>0</v>
      </c>
      <c r="AW37" s="14">
        <v>0</v>
      </c>
      <c r="AX37" s="41">
        <v>222418</v>
      </c>
      <c r="AY37" s="41">
        <v>224089</v>
      </c>
      <c r="AZ37" s="35">
        <v>0</v>
      </c>
      <c r="BA37" s="41">
        <v>222418</v>
      </c>
      <c r="BB37" s="41">
        <v>224089</v>
      </c>
      <c r="BC37" s="35">
        <v>0</v>
      </c>
      <c r="BD37" s="41">
        <v>222418</v>
      </c>
      <c r="BE37" s="41">
        <v>224089</v>
      </c>
    </row>
    <row r="38" spans="2:57" ht="12.9" customHeight="1" x14ac:dyDescent="0.15">
      <c r="B38" s="25" t="s">
        <v>108</v>
      </c>
      <c r="C38" s="26" t="s">
        <v>15</v>
      </c>
      <c r="D38" s="14">
        <v>0</v>
      </c>
      <c r="E38" s="14">
        <v>4</v>
      </c>
      <c r="F38" s="14">
        <v>0</v>
      </c>
      <c r="G38" s="14">
        <v>0</v>
      </c>
      <c r="H38" s="14">
        <v>38</v>
      </c>
      <c r="I38" s="14">
        <v>1</v>
      </c>
      <c r="J38" s="14">
        <v>23</v>
      </c>
      <c r="K38" s="14">
        <v>1</v>
      </c>
      <c r="L38" s="14">
        <v>0</v>
      </c>
      <c r="M38" s="14">
        <v>7</v>
      </c>
      <c r="N38" s="14">
        <v>2</v>
      </c>
      <c r="O38" s="14">
        <v>8</v>
      </c>
      <c r="P38" s="14">
        <v>0</v>
      </c>
      <c r="Q38" s="14">
        <v>23</v>
      </c>
      <c r="R38" s="14">
        <v>3</v>
      </c>
      <c r="S38" s="14">
        <v>8</v>
      </c>
      <c r="T38" s="14">
        <v>1</v>
      </c>
      <c r="U38" s="14">
        <v>177</v>
      </c>
      <c r="V38" s="14">
        <v>129</v>
      </c>
      <c r="W38" s="14">
        <v>8</v>
      </c>
      <c r="X38" s="14">
        <v>1</v>
      </c>
      <c r="Y38" s="14">
        <v>0</v>
      </c>
      <c r="Z38" s="14">
        <v>44</v>
      </c>
      <c r="AA38" s="14">
        <v>42</v>
      </c>
      <c r="AB38" s="14">
        <v>2</v>
      </c>
      <c r="AC38" s="14">
        <v>8</v>
      </c>
      <c r="AD38" s="14">
        <v>59</v>
      </c>
      <c r="AE38" s="14">
        <v>26</v>
      </c>
      <c r="AF38" s="14">
        <v>0</v>
      </c>
      <c r="AG38" s="14">
        <v>89</v>
      </c>
      <c r="AH38" s="14">
        <v>609</v>
      </c>
      <c r="AI38" s="14">
        <v>22</v>
      </c>
      <c r="AJ38" s="14">
        <v>0</v>
      </c>
      <c r="AK38" s="14">
        <v>34</v>
      </c>
      <c r="AL38" s="14">
        <v>0</v>
      </c>
      <c r="AM38" s="14">
        <v>73</v>
      </c>
      <c r="AN38" s="14">
        <v>77</v>
      </c>
      <c r="AO38" s="14">
        <v>0</v>
      </c>
      <c r="AP38" s="14">
        <v>40</v>
      </c>
      <c r="AQ38" s="41">
        <v>1561</v>
      </c>
      <c r="AR38" s="14">
        <v>0</v>
      </c>
      <c r="AS38" s="14">
        <v>36302</v>
      </c>
      <c r="AT38" s="14">
        <v>121438</v>
      </c>
      <c r="AU38" s="14">
        <v>25867</v>
      </c>
      <c r="AV38" s="14">
        <v>28236</v>
      </c>
      <c r="AW38" s="14">
        <v>0</v>
      </c>
      <c r="AX38" s="41">
        <v>211842</v>
      </c>
      <c r="AY38" s="41">
        <v>213404</v>
      </c>
      <c r="AZ38" s="35">
        <v>4486</v>
      </c>
      <c r="BA38" s="41">
        <v>216329</v>
      </c>
      <c r="BB38" s="41">
        <v>217890</v>
      </c>
      <c r="BC38" s="35">
        <v>-21635</v>
      </c>
      <c r="BD38" s="41">
        <v>194694</v>
      </c>
      <c r="BE38" s="41">
        <v>196255</v>
      </c>
    </row>
    <row r="39" spans="2:57" ht="12.9" customHeight="1" x14ac:dyDescent="0.15">
      <c r="B39" s="25" t="s">
        <v>109</v>
      </c>
      <c r="C39" s="26" t="s">
        <v>44</v>
      </c>
      <c r="D39" s="14">
        <v>0</v>
      </c>
      <c r="E39" s="14">
        <v>0</v>
      </c>
      <c r="F39" s="14">
        <v>0</v>
      </c>
      <c r="G39" s="14">
        <v>0</v>
      </c>
      <c r="H39" s="14">
        <v>0</v>
      </c>
      <c r="I39" s="14">
        <v>0</v>
      </c>
      <c r="J39" s="14">
        <v>0</v>
      </c>
      <c r="K39" s="14">
        <v>0</v>
      </c>
      <c r="L39" s="14">
        <v>0</v>
      </c>
      <c r="M39" s="14">
        <v>0</v>
      </c>
      <c r="N39" s="14">
        <v>0</v>
      </c>
      <c r="O39" s="14">
        <v>0</v>
      </c>
      <c r="P39" s="14">
        <v>0</v>
      </c>
      <c r="Q39" s="14">
        <v>0</v>
      </c>
      <c r="R39" s="14">
        <v>0</v>
      </c>
      <c r="S39" s="14">
        <v>0</v>
      </c>
      <c r="T39" s="14">
        <v>0</v>
      </c>
      <c r="U39" s="14">
        <v>0</v>
      </c>
      <c r="V39" s="14">
        <v>0</v>
      </c>
      <c r="W39" s="14">
        <v>0</v>
      </c>
      <c r="X39" s="14">
        <v>0</v>
      </c>
      <c r="Y39" s="14">
        <v>0</v>
      </c>
      <c r="Z39" s="14">
        <v>0</v>
      </c>
      <c r="AA39" s="14">
        <v>0</v>
      </c>
      <c r="AB39" s="14">
        <v>2</v>
      </c>
      <c r="AC39" s="14">
        <v>0</v>
      </c>
      <c r="AD39" s="14">
        <v>5</v>
      </c>
      <c r="AE39" s="14">
        <v>13</v>
      </c>
      <c r="AF39" s="14">
        <v>3</v>
      </c>
      <c r="AG39" s="14">
        <v>31</v>
      </c>
      <c r="AH39" s="14">
        <v>59</v>
      </c>
      <c r="AI39" s="14">
        <v>4</v>
      </c>
      <c r="AJ39" s="14">
        <v>2</v>
      </c>
      <c r="AK39" s="14">
        <v>4724</v>
      </c>
      <c r="AL39" s="14">
        <v>0</v>
      </c>
      <c r="AM39" s="14">
        <v>4</v>
      </c>
      <c r="AN39" s="14">
        <v>36</v>
      </c>
      <c r="AO39" s="14">
        <v>0</v>
      </c>
      <c r="AP39" s="14">
        <v>2</v>
      </c>
      <c r="AQ39" s="41">
        <v>4886</v>
      </c>
      <c r="AR39" s="14">
        <v>2033</v>
      </c>
      <c r="AS39" s="14">
        <v>87361</v>
      </c>
      <c r="AT39" s="14">
        <v>280851</v>
      </c>
      <c r="AU39" s="14">
        <v>0</v>
      </c>
      <c r="AV39" s="14">
        <v>0</v>
      </c>
      <c r="AW39" s="14">
        <v>0</v>
      </c>
      <c r="AX39" s="41">
        <v>370245</v>
      </c>
      <c r="AY39" s="41">
        <v>375131</v>
      </c>
      <c r="AZ39" s="35">
        <v>3403</v>
      </c>
      <c r="BA39" s="41">
        <v>373649</v>
      </c>
      <c r="BB39" s="41">
        <v>378535</v>
      </c>
      <c r="BC39" s="35">
        <v>-4056</v>
      </c>
      <c r="BD39" s="41">
        <v>369593</v>
      </c>
      <c r="BE39" s="41">
        <v>374479</v>
      </c>
    </row>
    <row r="40" spans="2:57" ht="12.9" customHeight="1" x14ac:dyDescent="0.15">
      <c r="B40" s="25" t="s">
        <v>110</v>
      </c>
      <c r="C40" s="26" t="s">
        <v>132</v>
      </c>
      <c r="D40" s="14">
        <v>167</v>
      </c>
      <c r="E40" s="14">
        <v>9</v>
      </c>
      <c r="F40" s="14">
        <v>258</v>
      </c>
      <c r="G40" s="14">
        <v>1</v>
      </c>
      <c r="H40" s="14">
        <v>199</v>
      </c>
      <c r="I40" s="14">
        <v>31</v>
      </c>
      <c r="J40" s="14">
        <v>100</v>
      </c>
      <c r="K40" s="14">
        <v>9</v>
      </c>
      <c r="L40" s="14">
        <v>1</v>
      </c>
      <c r="M40" s="14">
        <v>20</v>
      </c>
      <c r="N40" s="14">
        <v>11</v>
      </c>
      <c r="O40" s="14">
        <v>3</v>
      </c>
      <c r="P40" s="14">
        <v>2</v>
      </c>
      <c r="Q40" s="14">
        <v>10</v>
      </c>
      <c r="R40" s="14">
        <v>12</v>
      </c>
      <c r="S40" s="14">
        <v>8</v>
      </c>
      <c r="T40" s="14">
        <v>4</v>
      </c>
      <c r="U40" s="14">
        <v>36</v>
      </c>
      <c r="V40" s="14">
        <v>20</v>
      </c>
      <c r="W40" s="14">
        <v>0</v>
      </c>
      <c r="X40" s="14">
        <v>1</v>
      </c>
      <c r="Y40" s="14">
        <v>10</v>
      </c>
      <c r="Z40" s="14">
        <v>266</v>
      </c>
      <c r="AA40" s="14">
        <v>97</v>
      </c>
      <c r="AB40" s="14">
        <v>143</v>
      </c>
      <c r="AC40" s="14">
        <v>63</v>
      </c>
      <c r="AD40" s="14">
        <v>170</v>
      </c>
      <c r="AE40" s="14">
        <v>403</v>
      </c>
      <c r="AF40" s="14">
        <v>50</v>
      </c>
      <c r="AG40" s="14">
        <v>129</v>
      </c>
      <c r="AH40" s="14">
        <v>193</v>
      </c>
      <c r="AI40" s="14">
        <v>0</v>
      </c>
      <c r="AJ40" s="14">
        <v>189</v>
      </c>
      <c r="AK40" s="14">
        <v>376</v>
      </c>
      <c r="AL40" s="14">
        <v>0</v>
      </c>
      <c r="AM40" s="14">
        <v>341</v>
      </c>
      <c r="AN40" s="14">
        <v>307</v>
      </c>
      <c r="AO40" s="14">
        <v>0</v>
      </c>
      <c r="AP40" s="14">
        <v>4</v>
      </c>
      <c r="AQ40" s="41">
        <v>3646</v>
      </c>
      <c r="AR40" s="14">
        <v>0</v>
      </c>
      <c r="AS40" s="14">
        <v>24047</v>
      </c>
      <c r="AT40" s="14">
        <v>0</v>
      </c>
      <c r="AU40" s="14">
        <v>0</v>
      </c>
      <c r="AV40" s="14">
        <v>0</v>
      </c>
      <c r="AW40" s="14">
        <v>0</v>
      </c>
      <c r="AX40" s="41">
        <v>24047</v>
      </c>
      <c r="AY40" s="41">
        <v>27693</v>
      </c>
      <c r="AZ40" s="35">
        <v>0</v>
      </c>
      <c r="BA40" s="41">
        <v>24047</v>
      </c>
      <c r="BB40" s="41">
        <v>27693</v>
      </c>
      <c r="BC40" s="35">
        <v>0</v>
      </c>
      <c r="BD40" s="41">
        <v>24047</v>
      </c>
      <c r="BE40" s="41">
        <v>27693</v>
      </c>
    </row>
    <row r="41" spans="2:57" ht="12.9" customHeight="1" x14ac:dyDescent="0.15">
      <c r="B41" s="25" t="s">
        <v>111</v>
      </c>
      <c r="C41" s="26" t="s">
        <v>16</v>
      </c>
      <c r="D41" s="14">
        <v>2148</v>
      </c>
      <c r="E41" s="14">
        <v>116</v>
      </c>
      <c r="F41" s="14">
        <v>247</v>
      </c>
      <c r="G41" s="14">
        <v>20</v>
      </c>
      <c r="H41" s="14">
        <v>5254</v>
      </c>
      <c r="I41" s="14">
        <v>1181</v>
      </c>
      <c r="J41" s="14">
        <v>1975</v>
      </c>
      <c r="K41" s="14">
        <v>336</v>
      </c>
      <c r="L41" s="14">
        <v>87</v>
      </c>
      <c r="M41" s="14">
        <v>2160</v>
      </c>
      <c r="N41" s="14">
        <v>458</v>
      </c>
      <c r="O41" s="14">
        <v>430</v>
      </c>
      <c r="P41" s="14">
        <v>31</v>
      </c>
      <c r="Q41" s="14">
        <v>1147</v>
      </c>
      <c r="R41" s="14">
        <v>224</v>
      </c>
      <c r="S41" s="14">
        <v>829</v>
      </c>
      <c r="T41" s="14">
        <v>175</v>
      </c>
      <c r="U41" s="14">
        <v>5654</v>
      </c>
      <c r="V41" s="14">
        <v>3363</v>
      </c>
      <c r="W41" s="14">
        <v>662</v>
      </c>
      <c r="X41" s="14">
        <v>237</v>
      </c>
      <c r="Y41" s="14">
        <v>566</v>
      </c>
      <c r="Z41" s="14">
        <v>31668</v>
      </c>
      <c r="AA41" s="14">
        <v>6488</v>
      </c>
      <c r="AB41" s="14">
        <v>6046</v>
      </c>
      <c r="AC41" s="14">
        <v>2097</v>
      </c>
      <c r="AD41" s="14">
        <v>21127</v>
      </c>
      <c r="AE41" s="14">
        <v>15027</v>
      </c>
      <c r="AF41" s="14">
        <v>5909</v>
      </c>
      <c r="AG41" s="14">
        <v>28238</v>
      </c>
      <c r="AH41" s="14">
        <v>19135</v>
      </c>
      <c r="AI41" s="14">
        <v>19226</v>
      </c>
      <c r="AJ41" s="14">
        <v>19576</v>
      </c>
      <c r="AK41" s="14">
        <v>17438</v>
      </c>
      <c r="AL41" s="14">
        <v>2261</v>
      </c>
      <c r="AM41" s="14">
        <v>24982</v>
      </c>
      <c r="AN41" s="14">
        <v>5142</v>
      </c>
      <c r="AO41" s="14">
        <v>0</v>
      </c>
      <c r="AP41" s="14">
        <v>466</v>
      </c>
      <c r="AQ41" s="41">
        <v>252125</v>
      </c>
      <c r="AR41" s="14">
        <v>255</v>
      </c>
      <c r="AS41" s="14">
        <v>24093</v>
      </c>
      <c r="AT41" s="14">
        <v>28</v>
      </c>
      <c r="AU41" s="14">
        <v>1125</v>
      </c>
      <c r="AV41" s="14">
        <v>5964</v>
      </c>
      <c r="AW41" s="14">
        <v>0</v>
      </c>
      <c r="AX41" s="41">
        <v>31463</v>
      </c>
      <c r="AY41" s="41">
        <v>283589</v>
      </c>
      <c r="AZ41" s="35">
        <v>0</v>
      </c>
      <c r="BA41" s="41">
        <v>31463</v>
      </c>
      <c r="BB41" s="41">
        <v>283589</v>
      </c>
      <c r="BC41" s="35">
        <v>-129774</v>
      </c>
      <c r="BD41" s="41">
        <v>-98310</v>
      </c>
      <c r="BE41" s="41">
        <v>153815</v>
      </c>
    </row>
    <row r="42" spans="2:57" ht="12.9" customHeight="1" x14ac:dyDescent="0.15">
      <c r="B42" s="25" t="s">
        <v>112</v>
      </c>
      <c r="C42" s="26" t="s">
        <v>17</v>
      </c>
      <c r="D42" s="14">
        <v>165</v>
      </c>
      <c r="E42" s="14">
        <v>1</v>
      </c>
      <c r="F42" s="14">
        <v>25</v>
      </c>
      <c r="G42" s="14">
        <v>0</v>
      </c>
      <c r="H42" s="14">
        <v>43</v>
      </c>
      <c r="I42" s="14">
        <v>5</v>
      </c>
      <c r="J42" s="14">
        <v>14</v>
      </c>
      <c r="K42" s="14">
        <v>1</v>
      </c>
      <c r="L42" s="14">
        <v>0</v>
      </c>
      <c r="M42" s="14">
        <v>4</v>
      </c>
      <c r="N42" s="14">
        <v>1</v>
      </c>
      <c r="O42" s="14">
        <v>1</v>
      </c>
      <c r="P42" s="14">
        <v>0</v>
      </c>
      <c r="Q42" s="14">
        <v>3</v>
      </c>
      <c r="R42" s="14">
        <v>1</v>
      </c>
      <c r="S42" s="14">
        <v>2</v>
      </c>
      <c r="T42" s="14">
        <v>1</v>
      </c>
      <c r="U42" s="14">
        <v>36</v>
      </c>
      <c r="V42" s="14">
        <v>13</v>
      </c>
      <c r="W42" s="14">
        <v>1</v>
      </c>
      <c r="X42" s="14">
        <v>1</v>
      </c>
      <c r="Y42" s="14">
        <v>2</v>
      </c>
      <c r="Z42" s="14">
        <v>99</v>
      </c>
      <c r="AA42" s="14">
        <v>6</v>
      </c>
      <c r="AB42" s="14">
        <v>16</v>
      </c>
      <c r="AC42" s="14">
        <v>2</v>
      </c>
      <c r="AD42" s="14">
        <v>151</v>
      </c>
      <c r="AE42" s="14">
        <v>34</v>
      </c>
      <c r="AF42" s="14">
        <v>203</v>
      </c>
      <c r="AG42" s="14">
        <v>55</v>
      </c>
      <c r="AH42" s="14">
        <v>1190</v>
      </c>
      <c r="AI42" s="14">
        <v>93</v>
      </c>
      <c r="AJ42" s="14">
        <v>1793</v>
      </c>
      <c r="AK42" s="14">
        <v>9372</v>
      </c>
      <c r="AL42" s="14">
        <v>66</v>
      </c>
      <c r="AM42" s="14">
        <v>294</v>
      </c>
      <c r="AN42" s="14">
        <v>1703</v>
      </c>
      <c r="AO42" s="14">
        <v>0</v>
      </c>
      <c r="AP42" s="14">
        <v>56</v>
      </c>
      <c r="AQ42" s="41">
        <v>15454</v>
      </c>
      <c r="AR42" s="14">
        <v>15306</v>
      </c>
      <c r="AS42" s="14">
        <v>101649</v>
      </c>
      <c r="AT42" s="14">
        <v>0</v>
      </c>
      <c r="AU42" s="14">
        <v>0</v>
      </c>
      <c r="AV42" s="14">
        <v>419</v>
      </c>
      <c r="AW42" s="14">
        <v>0</v>
      </c>
      <c r="AX42" s="41">
        <v>117375</v>
      </c>
      <c r="AY42" s="41">
        <v>132829</v>
      </c>
      <c r="AZ42" s="35">
        <v>26531</v>
      </c>
      <c r="BA42" s="41">
        <v>143906</v>
      </c>
      <c r="BB42" s="41">
        <v>159360</v>
      </c>
      <c r="BC42" s="35">
        <v>-24838</v>
      </c>
      <c r="BD42" s="41">
        <v>119068</v>
      </c>
      <c r="BE42" s="41">
        <v>134522</v>
      </c>
    </row>
    <row r="43" spans="2:57" ht="12.9" customHeight="1" x14ac:dyDescent="0.15">
      <c r="B43" s="25" t="s">
        <v>113</v>
      </c>
      <c r="C43" s="26" t="s">
        <v>18</v>
      </c>
      <c r="D43" s="14">
        <v>32</v>
      </c>
      <c r="E43" s="14">
        <v>24</v>
      </c>
      <c r="F43" s="14">
        <v>21</v>
      </c>
      <c r="G43" s="14">
        <v>1</v>
      </c>
      <c r="H43" s="14">
        <v>100</v>
      </c>
      <c r="I43" s="14">
        <v>30</v>
      </c>
      <c r="J43" s="14">
        <v>69</v>
      </c>
      <c r="K43" s="14">
        <v>3</v>
      </c>
      <c r="L43" s="14">
        <v>1</v>
      </c>
      <c r="M43" s="14">
        <v>11</v>
      </c>
      <c r="N43" s="14">
        <v>4</v>
      </c>
      <c r="O43" s="14">
        <v>3</v>
      </c>
      <c r="P43" s="14">
        <v>0</v>
      </c>
      <c r="Q43" s="14">
        <v>26</v>
      </c>
      <c r="R43" s="14">
        <v>3</v>
      </c>
      <c r="S43" s="14">
        <v>27</v>
      </c>
      <c r="T43" s="14">
        <v>8</v>
      </c>
      <c r="U43" s="14">
        <v>201</v>
      </c>
      <c r="V43" s="14">
        <v>78</v>
      </c>
      <c r="W43" s="14">
        <v>15</v>
      </c>
      <c r="X43" s="14">
        <v>2</v>
      </c>
      <c r="Y43" s="14">
        <v>12</v>
      </c>
      <c r="Z43" s="14">
        <v>303</v>
      </c>
      <c r="AA43" s="14">
        <v>4</v>
      </c>
      <c r="AB43" s="14">
        <v>40</v>
      </c>
      <c r="AC43" s="14">
        <v>96</v>
      </c>
      <c r="AD43" s="14">
        <v>514</v>
      </c>
      <c r="AE43" s="14">
        <v>412</v>
      </c>
      <c r="AF43" s="14">
        <v>77</v>
      </c>
      <c r="AG43" s="14">
        <v>252</v>
      </c>
      <c r="AH43" s="14">
        <v>304</v>
      </c>
      <c r="AI43" s="14">
        <v>629</v>
      </c>
      <c r="AJ43" s="14">
        <v>695</v>
      </c>
      <c r="AK43" s="14">
        <v>947</v>
      </c>
      <c r="AL43" s="14">
        <v>132</v>
      </c>
      <c r="AM43" s="14">
        <v>232</v>
      </c>
      <c r="AN43" s="14">
        <v>239</v>
      </c>
      <c r="AO43" s="14">
        <v>0</v>
      </c>
      <c r="AP43" s="14">
        <v>2</v>
      </c>
      <c r="AQ43" s="41">
        <v>5551</v>
      </c>
      <c r="AR43" s="14">
        <v>0</v>
      </c>
      <c r="AS43" s="14">
        <v>0</v>
      </c>
      <c r="AT43" s="14">
        <v>0</v>
      </c>
      <c r="AU43" s="14">
        <v>0</v>
      </c>
      <c r="AV43" s="14">
        <v>0</v>
      </c>
      <c r="AW43" s="14">
        <v>0</v>
      </c>
      <c r="AX43" s="41">
        <v>0</v>
      </c>
      <c r="AY43" s="41">
        <v>5551</v>
      </c>
      <c r="AZ43" s="35">
        <v>0</v>
      </c>
      <c r="BA43" s="41">
        <v>0</v>
      </c>
      <c r="BB43" s="41">
        <v>5551</v>
      </c>
      <c r="BC43" s="35">
        <v>0</v>
      </c>
      <c r="BD43" s="41">
        <v>0</v>
      </c>
      <c r="BE43" s="41">
        <v>5551</v>
      </c>
    </row>
    <row r="44" spans="2:57" ht="12.9" customHeight="1" x14ac:dyDescent="0.15">
      <c r="B44" s="25" t="s">
        <v>114</v>
      </c>
      <c r="C44" s="26" t="s">
        <v>19</v>
      </c>
      <c r="D44" s="14">
        <v>429</v>
      </c>
      <c r="E44" s="14">
        <v>5</v>
      </c>
      <c r="F44" s="14">
        <v>162</v>
      </c>
      <c r="G44" s="14">
        <v>3</v>
      </c>
      <c r="H44" s="14">
        <v>939</v>
      </c>
      <c r="I44" s="14">
        <v>95</v>
      </c>
      <c r="J44" s="14">
        <v>485</v>
      </c>
      <c r="K44" s="14">
        <v>2</v>
      </c>
      <c r="L44" s="14">
        <v>51</v>
      </c>
      <c r="M44" s="14">
        <v>166</v>
      </c>
      <c r="N44" s="14">
        <v>74</v>
      </c>
      <c r="O44" s="14">
        <v>211</v>
      </c>
      <c r="P44" s="14">
        <v>3</v>
      </c>
      <c r="Q44" s="14">
        <v>156</v>
      </c>
      <c r="R44" s="14">
        <v>40</v>
      </c>
      <c r="S44" s="14">
        <v>131</v>
      </c>
      <c r="T44" s="14">
        <v>13</v>
      </c>
      <c r="U44" s="14">
        <v>76</v>
      </c>
      <c r="V44" s="14">
        <v>187</v>
      </c>
      <c r="W44" s="14">
        <v>19</v>
      </c>
      <c r="X44" s="14">
        <v>12</v>
      </c>
      <c r="Y44" s="14">
        <v>27</v>
      </c>
      <c r="Z44" s="14">
        <v>3982</v>
      </c>
      <c r="AA44" s="14">
        <v>161</v>
      </c>
      <c r="AB44" s="14">
        <v>247</v>
      </c>
      <c r="AC44" s="14">
        <v>254</v>
      </c>
      <c r="AD44" s="14">
        <v>956</v>
      </c>
      <c r="AE44" s="14">
        <v>1260</v>
      </c>
      <c r="AF44" s="14">
        <v>826</v>
      </c>
      <c r="AG44" s="14">
        <v>225</v>
      </c>
      <c r="AH44" s="14">
        <v>772</v>
      </c>
      <c r="AI44" s="14">
        <v>62</v>
      </c>
      <c r="AJ44" s="14">
        <v>1345</v>
      </c>
      <c r="AK44" s="14">
        <v>1098</v>
      </c>
      <c r="AL44" s="14">
        <v>361</v>
      </c>
      <c r="AM44" s="14">
        <v>827</v>
      </c>
      <c r="AN44" s="14">
        <v>802</v>
      </c>
      <c r="AO44" s="14">
        <v>3</v>
      </c>
      <c r="AP44" s="14">
        <v>0</v>
      </c>
      <c r="AQ44" s="41">
        <v>16471</v>
      </c>
      <c r="AR44" s="14">
        <v>0</v>
      </c>
      <c r="AS44" s="14">
        <v>0</v>
      </c>
      <c r="AT44" s="14">
        <v>0</v>
      </c>
      <c r="AU44" s="14">
        <v>0</v>
      </c>
      <c r="AV44" s="14">
        <v>0</v>
      </c>
      <c r="AW44" s="14">
        <v>0</v>
      </c>
      <c r="AX44" s="41">
        <v>0</v>
      </c>
      <c r="AY44" s="41">
        <v>16471</v>
      </c>
      <c r="AZ44" s="35">
        <v>0</v>
      </c>
      <c r="BA44" s="41">
        <v>0</v>
      </c>
      <c r="BB44" s="41">
        <v>16471</v>
      </c>
      <c r="BC44" s="35">
        <v>-3</v>
      </c>
      <c r="BD44" s="41">
        <v>-3</v>
      </c>
      <c r="BE44" s="41">
        <v>16469</v>
      </c>
    </row>
    <row r="45" spans="2:57" ht="12.9" customHeight="1" x14ac:dyDescent="0.15">
      <c r="B45" s="42" t="s">
        <v>115</v>
      </c>
      <c r="C45" s="43" t="s">
        <v>20</v>
      </c>
      <c r="D45" s="44">
        <v>45565</v>
      </c>
      <c r="E45" s="44">
        <v>2277</v>
      </c>
      <c r="F45" s="44">
        <v>7977</v>
      </c>
      <c r="G45" s="44">
        <v>446</v>
      </c>
      <c r="H45" s="44">
        <v>105835</v>
      </c>
      <c r="I45" s="44">
        <v>12079</v>
      </c>
      <c r="J45" s="44">
        <v>81128</v>
      </c>
      <c r="K45" s="44">
        <v>2442</v>
      </c>
      <c r="L45" s="44">
        <v>1374</v>
      </c>
      <c r="M45" s="44">
        <v>23037</v>
      </c>
      <c r="N45" s="44">
        <v>4012</v>
      </c>
      <c r="O45" s="44">
        <v>8239</v>
      </c>
      <c r="P45" s="44">
        <v>1192</v>
      </c>
      <c r="Q45" s="44">
        <v>16736</v>
      </c>
      <c r="R45" s="44">
        <v>2567</v>
      </c>
      <c r="S45" s="44">
        <v>11312</v>
      </c>
      <c r="T45" s="44">
        <v>2803</v>
      </c>
      <c r="U45" s="44">
        <v>77662</v>
      </c>
      <c r="V45" s="44">
        <v>51332</v>
      </c>
      <c r="W45" s="44">
        <v>10993</v>
      </c>
      <c r="X45" s="44">
        <v>6272</v>
      </c>
      <c r="Y45" s="44">
        <v>6403</v>
      </c>
      <c r="Z45" s="44">
        <v>149932</v>
      </c>
      <c r="AA45" s="44">
        <v>27700</v>
      </c>
      <c r="AB45" s="44">
        <v>18417</v>
      </c>
      <c r="AC45" s="44">
        <v>12156</v>
      </c>
      <c r="AD45" s="44">
        <v>83819</v>
      </c>
      <c r="AE45" s="44">
        <v>46637</v>
      </c>
      <c r="AF45" s="44">
        <v>49294</v>
      </c>
      <c r="AG45" s="44">
        <v>82543</v>
      </c>
      <c r="AH45" s="44">
        <v>68248</v>
      </c>
      <c r="AI45" s="44">
        <v>61402</v>
      </c>
      <c r="AJ45" s="44">
        <v>55252</v>
      </c>
      <c r="AK45" s="44">
        <v>149564</v>
      </c>
      <c r="AL45" s="44">
        <v>11219</v>
      </c>
      <c r="AM45" s="44">
        <v>61111</v>
      </c>
      <c r="AN45" s="44">
        <v>65055</v>
      </c>
      <c r="AO45" s="44">
        <v>5551</v>
      </c>
      <c r="AP45" s="44">
        <v>5866</v>
      </c>
      <c r="AQ45" s="45">
        <v>1435448</v>
      </c>
      <c r="AR45" s="44">
        <v>30130</v>
      </c>
      <c r="AS45" s="44">
        <v>1226284</v>
      </c>
      <c r="AT45" s="44">
        <v>628275</v>
      </c>
      <c r="AU45" s="44">
        <v>205569</v>
      </c>
      <c r="AV45" s="44">
        <v>315854</v>
      </c>
      <c r="AW45" s="44">
        <v>-6268</v>
      </c>
      <c r="AX45" s="45">
        <v>2399844</v>
      </c>
      <c r="AY45" s="45">
        <v>3835292</v>
      </c>
      <c r="AZ45" s="45">
        <v>676459</v>
      </c>
      <c r="BA45" s="45">
        <v>3076303</v>
      </c>
      <c r="BB45" s="45">
        <v>4511751</v>
      </c>
      <c r="BC45" s="45">
        <v>-1274439</v>
      </c>
      <c r="BD45" s="45">
        <v>1801864</v>
      </c>
      <c r="BE45" s="45">
        <v>3237312</v>
      </c>
    </row>
    <row r="46" spans="2:57" ht="12.9" customHeight="1" x14ac:dyDescent="0.15">
      <c r="B46" s="25" t="s">
        <v>116</v>
      </c>
      <c r="C46" s="26" t="s">
        <v>45</v>
      </c>
      <c r="D46" s="6">
        <v>173</v>
      </c>
      <c r="E46" s="6">
        <v>76</v>
      </c>
      <c r="F46" s="6">
        <v>725</v>
      </c>
      <c r="G46" s="6">
        <v>7</v>
      </c>
      <c r="H46" s="6">
        <v>763</v>
      </c>
      <c r="I46" s="6">
        <v>180</v>
      </c>
      <c r="J46" s="6">
        <v>1028</v>
      </c>
      <c r="K46" s="6">
        <v>33</v>
      </c>
      <c r="L46" s="6">
        <v>15</v>
      </c>
      <c r="M46" s="6">
        <v>642</v>
      </c>
      <c r="N46" s="6">
        <v>74</v>
      </c>
      <c r="O46" s="6">
        <v>59</v>
      </c>
      <c r="P46" s="6">
        <v>13</v>
      </c>
      <c r="Q46" s="6">
        <v>430</v>
      </c>
      <c r="R46" s="6">
        <v>51</v>
      </c>
      <c r="S46" s="6">
        <v>221</v>
      </c>
      <c r="T46" s="6">
        <v>40</v>
      </c>
      <c r="U46" s="6">
        <v>1065</v>
      </c>
      <c r="V46" s="6">
        <v>992</v>
      </c>
      <c r="W46" s="6">
        <v>222</v>
      </c>
      <c r="X46" s="6">
        <v>45</v>
      </c>
      <c r="Y46" s="6">
        <v>169</v>
      </c>
      <c r="Z46" s="6">
        <v>3446</v>
      </c>
      <c r="AA46" s="6">
        <v>403</v>
      </c>
      <c r="AB46" s="6">
        <v>186</v>
      </c>
      <c r="AC46" s="6">
        <v>574</v>
      </c>
      <c r="AD46" s="6">
        <v>3219</v>
      </c>
      <c r="AE46" s="6">
        <v>3087</v>
      </c>
      <c r="AF46" s="6">
        <v>354</v>
      </c>
      <c r="AG46" s="6">
        <v>700</v>
      </c>
      <c r="AH46" s="6">
        <v>737</v>
      </c>
      <c r="AI46" s="6">
        <v>1940</v>
      </c>
      <c r="AJ46" s="6">
        <v>896</v>
      </c>
      <c r="AK46" s="6">
        <v>3035</v>
      </c>
      <c r="AL46" s="6">
        <v>969</v>
      </c>
      <c r="AM46" s="6">
        <v>1546</v>
      </c>
      <c r="AN46" s="6">
        <v>1978</v>
      </c>
      <c r="AO46" s="6">
        <v>0</v>
      </c>
      <c r="AP46" s="6">
        <v>33</v>
      </c>
      <c r="AQ46" s="36">
        <v>30130</v>
      </c>
      <c r="AR46" s="13"/>
      <c r="AT46" s="6"/>
      <c r="AU46" s="6"/>
      <c r="AV46" s="6"/>
      <c r="AW46" s="6"/>
      <c r="AX46" s="6"/>
      <c r="AY46" s="13"/>
      <c r="AZ46" s="13"/>
      <c r="BA46" s="6"/>
      <c r="BB46" s="13"/>
      <c r="BC46" s="13"/>
      <c r="BD46" s="6"/>
      <c r="BE46" s="13"/>
    </row>
    <row r="47" spans="2:57" ht="12.9" customHeight="1" x14ac:dyDescent="0.15">
      <c r="B47" s="25" t="s">
        <v>117</v>
      </c>
      <c r="C47" s="26" t="s">
        <v>21</v>
      </c>
      <c r="D47" s="6">
        <v>11914</v>
      </c>
      <c r="E47" s="6">
        <v>1315</v>
      </c>
      <c r="F47" s="6">
        <v>3850</v>
      </c>
      <c r="G47" s="6">
        <v>180</v>
      </c>
      <c r="H47" s="6">
        <v>21569</v>
      </c>
      <c r="I47" s="6">
        <v>6867</v>
      </c>
      <c r="J47" s="6">
        <v>14886</v>
      </c>
      <c r="K47" s="6">
        <v>1802</v>
      </c>
      <c r="L47" s="6">
        <v>226</v>
      </c>
      <c r="M47" s="6">
        <v>6569</v>
      </c>
      <c r="N47" s="6">
        <v>1593</v>
      </c>
      <c r="O47" s="6">
        <v>3028</v>
      </c>
      <c r="P47" s="6">
        <v>702</v>
      </c>
      <c r="Q47" s="6">
        <v>10354</v>
      </c>
      <c r="R47" s="6">
        <v>1944</v>
      </c>
      <c r="S47" s="6">
        <v>5965</v>
      </c>
      <c r="T47" s="6">
        <v>1644</v>
      </c>
      <c r="U47" s="6">
        <v>26829</v>
      </c>
      <c r="V47" s="6">
        <v>16055</v>
      </c>
      <c r="W47" s="6">
        <v>3056</v>
      </c>
      <c r="X47" s="6">
        <v>6402</v>
      </c>
      <c r="Y47" s="6">
        <v>5612</v>
      </c>
      <c r="Z47" s="6">
        <v>97405</v>
      </c>
      <c r="AA47" s="6">
        <v>4958</v>
      </c>
      <c r="AB47" s="6">
        <v>3075</v>
      </c>
      <c r="AC47" s="6">
        <v>15127</v>
      </c>
      <c r="AD47" s="6">
        <v>108274</v>
      </c>
      <c r="AE47" s="6">
        <v>37464</v>
      </c>
      <c r="AF47" s="6">
        <v>12029</v>
      </c>
      <c r="AG47" s="6">
        <v>55483</v>
      </c>
      <c r="AH47" s="6">
        <v>21081</v>
      </c>
      <c r="AI47" s="6">
        <v>77485</v>
      </c>
      <c r="AJ47" s="6">
        <v>91555</v>
      </c>
      <c r="AK47" s="6">
        <v>197365</v>
      </c>
      <c r="AL47" s="6">
        <v>14611</v>
      </c>
      <c r="AM47" s="6">
        <v>56064</v>
      </c>
      <c r="AN47" s="6">
        <v>42585</v>
      </c>
      <c r="AO47" s="6">
        <v>0</v>
      </c>
      <c r="AP47" s="6">
        <v>122</v>
      </c>
      <c r="AQ47" s="36">
        <v>987047</v>
      </c>
      <c r="AR47" s="6"/>
      <c r="AS47" s="6"/>
      <c r="AT47" s="6"/>
      <c r="AU47" s="6"/>
      <c r="AV47" s="6"/>
      <c r="AW47" s="6"/>
      <c r="AX47" s="6"/>
      <c r="AY47" s="6"/>
      <c r="AZ47" s="13"/>
      <c r="BA47" s="6"/>
      <c r="BB47" s="13"/>
      <c r="BC47" s="13"/>
      <c r="BD47" s="6"/>
      <c r="BE47" s="6"/>
    </row>
    <row r="48" spans="2:57" ht="12.9" customHeight="1" x14ac:dyDescent="0.15">
      <c r="B48" s="25" t="s">
        <v>118</v>
      </c>
      <c r="C48" s="26" t="s">
        <v>22</v>
      </c>
      <c r="D48" s="6">
        <v>7364</v>
      </c>
      <c r="E48" s="6">
        <v>1477</v>
      </c>
      <c r="F48" s="6">
        <v>3929</v>
      </c>
      <c r="G48" s="6">
        <v>-67</v>
      </c>
      <c r="H48" s="6">
        <v>12446</v>
      </c>
      <c r="I48" s="6">
        <v>-925</v>
      </c>
      <c r="J48" s="6">
        <v>6747</v>
      </c>
      <c r="K48" s="6">
        <v>-1022</v>
      </c>
      <c r="L48" s="6">
        <v>546</v>
      </c>
      <c r="M48" s="6">
        <v>8862</v>
      </c>
      <c r="N48" s="6">
        <v>721</v>
      </c>
      <c r="O48" s="6">
        <v>1441</v>
      </c>
      <c r="P48" s="6">
        <v>-613</v>
      </c>
      <c r="Q48" s="6">
        <v>2208</v>
      </c>
      <c r="R48" s="6">
        <v>-96</v>
      </c>
      <c r="S48" s="6">
        <v>831</v>
      </c>
      <c r="T48" s="6">
        <v>-658</v>
      </c>
      <c r="U48" s="6">
        <v>-9805</v>
      </c>
      <c r="V48" s="6">
        <v>-1319</v>
      </c>
      <c r="W48" s="6">
        <v>-978</v>
      </c>
      <c r="X48" s="6">
        <v>-5103</v>
      </c>
      <c r="Y48" s="6">
        <v>-988</v>
      </c>
      <c r="Z48" s="6">
        <v>6506</v>
      </c>
      <c r="AA48" s="6">
        <v>-191</v>
      </c>
      <c r="AB48" s="6">
        <v>1958</v>
      </c>
      <c r="AC48" s="6">
        <v>1393</v>
      </c>
      <c r="AD48" s="6">
        <v>11716</v>
      </c>
      <c r="AE48" s="6">
        <v>26864</v>
      </c>
      <c r="AF48" s="6">
        <v>106658</v>
      </c>
      <c r="AG48" s="6">
        <v>-9726</v>
      </c>
      <c r="AH48" s="6">
        <v>14499</v>
      </c>
      <c r="AI48" s="6">
        <v>0</v>
      </c>
      <c r="AJ48" s="6">
        <v>853</v>
      </c>
      <c r="AK48" s="6">
        <v>3310</v>
      </c>
      <c r="AL48" s="6">
        <v>-535</v>
      </c>
      <c r="AM48" s="6">
        <v>10350</v>
      </c>
      <c r="AN48" s="6">
        <v>786</v>
      </c>
      <c r="AO48" s="6">
        <v>0</v>
      </c>
      <c r="AP48" s="6">
        <v>9376</v>
      </c>
      <c r="AQ48" s="36">
        <v>208816</v>
      </c>
      <c r="AR48" s="6"/>
      <c r="AS48" s="13"/>
      <c r="AT48" s="6"/>
      <c r="AU48" s="6"/>
      <c r="AV48" s="6"/>
      <c r="AW48" s="6"/>
      <c r="AX48" s="13"/>
      <c r="AY48" s="6"/>
      <c r="AZ48" s="6"/>
      <c r="BA48" s="13"/>
      <c r="BB48" s="4"/>
      <c r="BC48" s="6"/>
      <c r="BD48" s="6"/>
      <c r="BE48" s="6"/>
    </row>
    <row r="49" spans="2:57" ht="12.9" customHeight="1" x14ac:dyDescent="0.15">
      <c r="B49" s="25" t="s">
        <v>119</v>
      </c>
      <c r="C49" s="26" t="s">
        <v>23</v>
      </c>
      <c r="D49" s="6">
        <v>11863</v>
      </c>
      <c r="E49" s="6">
        <v>433</v>
      </c>
      <c r="F49" s="6">
        <v>3073</v>
      </c>
      <c r="G49" s="6">
        <v>74</v>
      </c>
      <c r="H49" s="6">
        <v>8425</v>
      </c>
      <c r="I49" s="6">
        <v>2064</v>
      </c>
      <c r="J49" s="6">
        <v>9059</v>
      </c>
      <c r="K49" s="6">
        <v>980</v>
      </c>
      <c r="L49" s="6">
        <v>312</v>
      </c>
      <c r="M49" s="6">
        <v>5420</v>
      </c>
      <c r="N49" s="6">
        <v>751</v>
      </c>
      <c r="O49" s="6">
        <v>760</v>
      </c>
      <c r="P49" s="6">
        <v>56</v>
      </c>
      <c r="Q49" s="6">
        <v>3089</v>
      </c>
      <c r="R49" s="6">
        <v>479</v>
      </c>
      <c r="S49" s="6">
        <v>2432</v>
      </c>
      <c r="T49" s="6">
        <v>586</v>
      </c>
      <c r="U49" s="6">
        <v>19943</v>
      </c>
      <c r="V49" s="6">
        <v>14885</v>
      </c>
      <c r="W49" s="6">
        <v>3105</v>
      </c>
      <c r="X49" s="6">
        <v>841</v>
      </c>
      <c r="Y49" s="6">
        <v>1474</v>
      </c>
      <c r="Z49" s="6">
        <v>15322</v>
      </c>
      <c r="AA49" s="6">
        <v>17937</v>
      </c>
      <c r="AB49" s="6">
        <v>4363</v>
      </c>
      <c r="AC49" s="6">
        <v>2559</v>
      </c>
      <c r="AD49" s="6">
        <v>24118</v>
      </c>
      <c r="AE49" s="6">
        <v>9445</v>
      </c>
      <c r="AF49" s="6">
        <v>104682</v>
      </c>
      <c r="AG49" s="6">
        <v>13001</v>
      </c>
      <c r="AH49" s="6">
        <v>21022</v>
      </c>
      <c r="AI49" s="6">
        <v>82864</v>
      </c>
      <c r="AJ49" s="6">
        <v>46438</v>
      </c>
      <c r="AK49" s="6">
        <v>21795</v>
      </c>
      <c r="AL49" s="6">
        <v>1181</v>
      </c>
      <c r="AM49" s="6">
        <v>16737</v>
      </c>
      <c r="AN49" s="6">
        <v>17717</v>
      </c>
      <c r="AO49" s="6">
        <v>0</v>
      </c>
      <c r="AP49" s="6">
        <v>579</v>
      </c>
      <c r="AQ49" s="36">
        <v>489865</v>
      </c>
      <c r="AR49" s="13"/>
      <c r="AS49" s="6"/>
      <c r="AT49" s="6"/>
      <c r="AU49" s="6"/>
      <c r="AV49" s="6"/>
      <c r="AW49" s="6"/>
      <c r="AX49" s="6"/>
      <c r="AY49" s="6"/>
      <c r="AZ49" s="6"/>
      <c r="BA49" s="6"/>
      <c r="BB49" s="6"/>
      <c r="BC49" s="6"/>
      <c r="BD49" s="6"/>
      <c r="BE49" s="6"/>
    </row>
    <row r="50" spans="2:57" ht="12.9" customHeight="1" x14ac:dyDescent="0.15">
      <c r="B50" s="25" t="s">
        <v>120</v>
      </c>
      <c r="C50" s="26" t="s">
        <v>140</v>
      </c>
      <c r="D50" s="6">
        <v>1755</v>
      </c>
      <c r="E50" s="6">
        <v>208</v>
      </c>
      <c r="F50" s="6">
        <v>819</v>
      </c>
      <c r="G50" s="6">
        <v>35</v>
      </c>
      <c r="H50" s="6">
        <v>2799</v>
      </c>
      <c r="I50" s="6">
        <v>622</v>
      </c>
      <c r="J50" s="6">
        <v>3693</v>
      </c>
      <c r="K50" s="6">
        <v>43</v>
      </c>
      <c r="L50" s="6">
        <v>115</v>
      </c>
      <c r="M50" s="6">
        <v>1360</v>
      </c>
      <c r="N50" s="6">
        <v>385</v>
      </c>
      <c r="O50" s="6">
        <v>526</v>
      </c>
      <c r="P50" s="6">
        <v>23</v>
      </c>
      <c r="Q50" s="6">
        <v>1394</v>
      </c>
      <c r="R50" s="6">
        <v>24</v>
      </c>
      <c r="S50" s="6">
        <v>212</v>
      </c>
      <c r="T50" s="6">
        <v>-76</v>
      </c>
      <c r="U50" s="6">
        <v>-1261</v>
      </c>
      <c r="V50" s="6">
        <v>-1510</v>
      </c>
      <c r="W50" s="6">
        <v>-957</v>
      </c>
      <c r="X50" s="6">
        <v>-45</v>
      </c>
      <c r="Y50" s="6">
        <v>457</v>
      </c>
      <c r="Z50" s="6">
        <v>14145</v>
      </c>
      <c r="AA50" s="6">
        <v>2311</v>
      </c>
      <c r="AB50" s="6">
        <v>1350</v>
      </c>
      <c r="AC50" s="6">
        <v>1452</v>
      </c>
      <c r="AD50" s="6">
        <v>14221</v>
      </c>
      <c r="AE50" s="6">
        <v>2076</v>
      </c>
      <c r="AF50" s="6">
        <v>20985</v>
      </c>
      <c r="AG50" s="6">
        <v>5918</v>
      </c>
      <c r="AH50" s="6">
        <v>3194</v>
      </c>
      <c r="AI50" s="6">
        <v>397</v>
      </c>
      <c r="AJ50" s="6">
        <v>1314</v>
      </c>
      <c r="AK50" s="6">
        <v>4016</v>
      </c>
      <c r="AL50" s="6">
        <v>847</v>
      </c>
      <c r="AM50" s="6">
        <v>8012</v>
      </c>
      <c r="AN50" s="6">
        <v>6403</v>
      </c>
      <c r="AO50" s="6">
        <v>0</v>
      </c>
      <c r="AP50" s="6">
        <v>542</v>
      </c>
      <c r="AQ50" s="36">
        <v>97807</v>
      </c>
      <c r="AR50" s="13"/>
      <c r="AS50" s="6"/>
      <c r="AT50" s="13"/>
      <c r="AU50" s="13"/>
      <c r="AV50" s="6"/>
      <c r="AW50" s="6"/>
      <c r="AX50" s="13"/>
      <c r="AY50" s="6"/>
      <c r="AZ50" s="6"/>
      <c r="BA50" s="13"/>
      <c r="BB50" s="6"/>
      <c r="BC50" s="6"/>
      <c r="BD50" s="6"/>
      <c r="BE50" s="6"/>
    </row>
    <row r="51" spans="2:57" ht="12.9" customHeight="1" x14ac:dyDescent="0.15">
      <c r="B51" s="25" t="s">
        <v>121</v>
      </c>
      <c r="C51" s="26" t="s">
        <v>24</v>
      </c>
      <c r="D51" s="6">
        <v>-2414</v>
      </c>
      <c r="E51" s="6">
        <v>-78</v>
      </c>
      <c r="F51" s="6">
        <v>-57</v>
      </c>
      <c r="G51" s="6">
        <v>0</v>
      </c>
      <c r="H51" s="6">
        <v>-406</v>
      </c>
      <c r="I51" s="6">
        <v>0</v>
      </c>
      <c r="J51" s="6">
        <v>0</v>
      </c>
      <c r="K51" s="6">
        <v>0</v>
      </c>
      <c r="L51" s="6">
        <v>0</v>
      </c>
      <c r="M51" s="6">
        <v>0</v>
      </c>
      <c r="N51" s="6">
        <v>0</v>
      </c>
      <c r="O51" s="6">
        <v>0</v>
      </c>
      <c r="P51" s="6">
        <v>0</v>
      </c>
      <c r="Q51" s="6">
        <v>0</v>
      </c>
      <c r="R51" s="6">
        <v>0</v>
      </c>
      <c r="S51" s="6">
        <v>0</v>
      </c>
      <c r="T51" s="6">
        <v>0</v>
      </c>
      <c r="U51" s="6">
        <v>-1</v>
      </c>
      <c r="V51" s="6">
        <v>0</v>
      </c>
      <c r="W51" s="6">
        <v>0</v>
      </c>
      <c r="X51" s="6">
        <v>0</v>
      </c>
      <c r="Y51" s="6">
        <v>0</v>
      </c>
      <c r="Z51" s="6">
        <v>-861</v>
      </c>
      <c r="AA51" s="6">
        <v>-7</v>
      </c>
      <c r="AB51" s="6">
        <v>-649</v>
      </c>
      <c r="AC51" s="6">
        <v>0</v>
      </c>
      <c r="AD51" s="6">
        <v>-181</v>
      </c>
      <c r="AE51" s="6">
        <v>-1534</v>
      </c>
      <c r="AF51" s="6">
        <v>-55</v>
      </c>
      <c r="AG51" s="6">
        <v>-243</v>
      </c>
      <c r="AH51" s="6">
        <v>-1</v>
      </c>
      <c r="AI51" s="6">
        <v>0</v>
      </c>
      <c r="AJ51" s="6">
        <v>-54</v>
      </c>
      <c r="AK51" s="6">
        <v>-4605</v>
      </c>
      <c r="AL51" s="6">
        <v>-600</v>
      </c>
      <c r="AM51" s="6">
        <v>-5</v>
      </c>
      <c r="AN51" s="6">
        <v>-1</v>
      </c>
      <c r="AO51" s="6">
        <v>0</v>
      </c>
      <c r="AP51" s="6">
        <v>-49</v>
      </c>
      <c r="AQ51" s="36">
        <v>-11802</v>
      </c>
      <c r="AR51" s="6"/>
      <c r="AS51" s="13"/>
      <c r="AT51" s="6"/>
      <c r="AU51" s="6"/>
      <c r="AV51" s="6"/>
      <c r="AW51" s="6"/>
      <c r="AX51" s="6"/>
      <c r="AY51" s="6"/>
      <c r="AZ51" s="6"/>
      <c r="BA51" s="6"/>
      <c r="BB51" s="6"/>
      <c r="BC51" s="6"/>
      <c r="BD51" s="6"/>
      <c r="BE51" s="6"/>
    </row>
    <row r="52" spans="2:57" ht="12.9" customHeight="1" x14ac:dyDescent="0.15">
      <c r="B52" s="46" t="s">
        <v>122</v>
      </c>
      <c r="C52" s="47" t="s">
        <v>25</v>
      </c>
      <c r="D52" s="48">
        <v>30655</v>
      </c>
      <c r="E52" s="48">
        <v>3431</v>
      </c>
      <c r="F52" s="48">
        <v>12339</v>
      </c>
      <c r="G52" s="48">
        <v>229</v>
      </c>
      <c r="H52" s="48">
        <v>45596</v>
      </c>
      <c r="I52" s="48">
        <v>8808</v>
      </c>
      <c r="J52" s="48">
        <v>35414</v>
      </c>
      <c r="K52" s="48">
        <v>1837</v>
      </c>
      <c r="L52" s="48">
        <v>1214</v>
      </c>
      <c r="M52" s="48">
        <v>22853</v>
      </c>
      <c r="N52" s="48">
        <v>3525</v>
      </c>
      <c r="O52" s="48">
        <v>5815</v>
      </c>
      <c r="P52" s="48">
        <v>183</v>
      </c>
      <c r="Q52" s="48">
        <v>17475</v>
      </c>
      <c r="R52" s="48">
        <v>2402</v>
      </c>
      <c r="S52" s="48">
        <v>9661</v>
      </c>
      <c r="T52" s="48">
        <v>1537</v>
      </c>
      <c r="U52" s="48">
        <v>36771</v>
      </c>
      <c r="V52" s="48">
        <v>29103</v>
      </c>
      <c r="W52" s="48">
        <v>4448</v>
      </c>
      <c r="X52" s="48">
        <v>2140</v>
      </c>
      <c r="Y52" s="48">
        <v>6725</v>
      </c>
      <c r="Z52" s="48">
        <v>135963</v>
      </c>
      <c r="AA52" s="48">
        <v>25411</v>
      </c>
      <c r="AB52" s="48">
        <v>10283</v>
      </c>
      <c r="AC52" s="48">
        <v>21105</v>
      </c>
      <c r="AD52" s="48">
        <v>161368</v>
      </c>
      <c r="AE52" s="48">
        <v>77401</v>
      </c>
      <c r="AF52" s="48">
        <v>244653</v>
      </c>
      <c r="AG52" s="48">
        <v>65133</v>
      </c>
      <c r="AH52" s="48">
        <v>60532</v>
      </c>
      <c r="AI52" s="48">
        <v>162687</v>
      </c>
      <c r="AJ52" s="48">
        <v>141003</v>
      </c>
      <c r="AK52" s="48">
        <v>224915</v>
      </c>
      <c r="AL52" s="48">
        <v>16474</v>
      </c>
      <c r="AM52" s="48">
        <v>92704</v>
      </c>
      <c r="AN52" s="48">
        <v>69468</v>
      </c>
      <c r="AO52" s="48">
        <v>0</v>
      </c>
      <c r="AP52" s="48">
        <v>10603</v>
      </c>
      <c r="AQ52" s="49">
        <v>1801864</v>
      </c>
      <c r="AR52" s="13"/>
      <c r="AS52" s="6"/>
      <c r="AT52" s="6"/>
      <c r="AU52" s="6"/>
      <c r="AV52" s="6"/>
      <c r="AW52" s="6"/>
      <c r="AX52" s="6"/>
      <c r="AY52" s="6"/>
      <c r="AZ52" s="6"/>
      <c r="BA52" s="6"/>
      <c r="BB52" s="6"/>
      <c r="BC52" s="6"/>
      <c r="BD52" s="6"/>
      <c r="BE52" s="6"/>
    </row>
    <row r="53" spans="2:57" ht="12.9" customHeight="1" x14ac:dyDescent="0.15">
      <c r="B53" s="46" t="s">
        <v>123</v>
      </c>
      <c r="C53" s="47" t="s">
        <v>141</v>
      </c>
      <c r="D53" s="48">
        <v>76220</v>
      </c>
      <c r="E53" s="48">
        <v>5708</v>
      </c>
      <c r="F53" s="48">
        <v>20315</v>
      </c>
      <c r="G53" s="48">
        <v>675</v>
      </c>
      <c r="H53" s="48">
        <v>151431</v>
      </c>
      <c r="I53" s="48">
        <v>20888</v>
      </c>
      <c r="J53" s="48">
        <v>116542</v>
      </c>
      <c r="K53" s="48">
        <v>4279</v>
      </c>
      <c r="L53" s="48">
        <v>2588</v>
      </c>
      <c r="M53" s="48">
        <v>45890</v>
      </c>
      <c r="N53" s="48">
        <v>7537</v>
      </c>
      <c r="O53" s="48">
        <v>14053</v>
      </c>
      <c r="P53" s="48">
        <v>1374</v>
      </c>
      <c r="Q53" s="48">
        <v>34211</v>
      </c>
      <c r="R53" s="48">
        <v>4970</v>
      </c>
      <c r="S53" s="48">
        <v>20973</v>
      </c>
      <c r="T53" s="48">
        <v>4340</v>
      </c>
      <c r="U53" s="48">
        <v>114433</v>
      </c>
      <c r="V53" s="48">
        <v>80434</v>
      </c>
      <c r="W53" s="48">
        <v>15441</v>
      </c>
      <c r="X53" s="48">
        <v>8412</v>
      </c>
      <c r="Y53" s="48">
        <v>13128</v>
      </c>
      <c r="Z53" s="48">
        <v>285895</v>
      </c>
      <c r="AA53" s="48">
        <v>53111</v>
      </c>
      <c r="AB53" s="48">
        <v>28700</v>
      </c>
      <c r="AC53" s="48">
        <v>33261</v>
      </c>
      <c r="AD53" s="48">
        <v>245187</v>
      </c>
      <c r="AE53" s="48">
        <v>124038</v>
      </c>
      <c r="AF53" s="48">
        <v>293947</v>
      </c>
      <c r="AG53" s="48">
        <v>147676</v>
      </c>
      <c r="AH53" s="48">
        <v>128780</v>
      </c>
      <c r="AI53" s="48">
        <v>224089</v>
      </c>
      <c r="AJ53" s="48">
        <v>196255</v>
      </c>
      <c r="AK53" s="48">
        <v>374479</v>
      </c>
      <c r="AL53" s="48">
        <v>27693</v>
      </c>
      <c r="AM53" s="48">
        <v>153815</v>
      </c>
      <c r="AN53" s="48">
        <v>134522</v>
      </c>
      <c r="AO53" s="48">
        <v>5551</v>
      </c>
      <c r="AP53" s="48">
        <v>16469</v>
      </c>
      <c r="AQ53" s="49">
        <v>3237312</v>
      </c>
      <c r="AR53" s="6"/>
      <c r="AS53" s="6"/>
      <c r="AT53" s="6"/>
      <c r="AU53" s="6"/>
      <c r="AV53" s="6"/>
      <c r="AW53" s="6"/>
      <c r="AX53" s="6"/>
      <c r="AY53" s="6"/>
      <c r="AZ53" s="6"/>
      <c r="BA53" s="6"/>
      <c r="BB53" s="6"/>
      <c r="BC53" s="6"/>
      <c r="BD53" s="6"/>
      <c r="BE53" s="6"/>
    </row>
    <row r="54" spans="2:57" ht="12.9" customHeight="1" x14ac:dyDescent="0.15">
      <c r="BB54" s="6"/>
      <c r="BC54" s="6"/>
    </row>
  </sheetData>
  <sheetProtection sheet="1" objects="1" scenarios="1"/>
  <phoneticPr fontId="2"/>
  <pageMargins left="0.98425196850393704" right="0.39370078740157483" top="0.59055118110236227" bottom="0.78740157480314965" header="0.51181102362204722" footer="0.51181102362204722"/>
  <pageSetup paperSize="9" scale="6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1" tint="4.9989318521683403E-2"/>
  </sheetPr>
  <dimension ref="B1:AR47"/>
  <sheetViews>
    <sheetView showGridLines="0" workbookViewId="0">
      <pane xSplit="3" ySplit="5" topLeftCell="D22" activePane="bottomRight" state="frozen"/>
      <selection pane="topRight" activeCell="C1" sqref="C1"/>
      <selection pane="bottomLeft" activeCell="A6" sqref="A6"/>
      <selection pane="bottomRight"/>
    </sheetView>
  </sheetViews>
  <sheetFormatPr defaultColWidth="8.875" defaultRowHeight="12" x14ac:dyDescent="0.15"/>
  <cols>
    <col min="1" max="1" width="1.875" style="9" customWidth="1"/>
    <col min="2" max="2" width="8.875" style="11" customWidth="1"/>
    <col min="3" max="3" width="32.875" style="8" customWidth="1"/>
    <col min="4" max="44" width="12.875" style="9" customWidth="1"/>
    <col min="45" max="16384" width="8.875" style="9"/>
  </cols>
  <sheetData>
    <row r="1" spans="2:44" ht="20.100000000000001" customHeight="1" x14ac:dyDescent="0.15">
      <c r="B1" s="104" t="str">
        <f>入力・結果!B1</f>
        <v>令和2年鳥取県産業連関表：経済波及効果推計ツール2 ver.1.00</v>
      </c>
    </row>
    <row r="2" spans="2:44" ht="20.100000000000001" customHeight="1" x14ac:dyDescent="0.15">
      <c r="B2" s="17" t="s">
        <v>53</v>
      </c>
      <c r="D2" s="18"/>
      <c r="E2" s="18"/>
      <c r="F2" s="18"/>
      <c r="I2" s="18"/>
      <c r="AC2" s="18"/>
    </row>
    <row r="3" spans="2:44" ht="12.9" customHeight="1" x14ac:dyDescent="0.15">
      <c r="B3" s="37"/>
      <c r="C3" s="16"/>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row>
    <row r="4" spans="2:44" s="8" customFormat="1" ht="12.9" customHeight="1" x14ac:dyDescent="0.15">
      <c r="B4" s="29"/>
      <c r="C4" s="31"/>
      <c r="D4" s="82" t="s">
        <v>76</v>
      </c>
      <c r="E4" s="82" t="s">
        <v>77</v>
      </c>
      <c r="F4" s="82" t="s">
        <v>78</v>
      </c>
      <c r="G4" s="82" t="s">
        <v>79</v>
      </c>
      <c r="H4" s="82" t="s">
        <v>80</v>
      </c>
      <c r="I4" s="82" t="s">
        <v>81</v>
      </c>
      <c r="J4" s="82" t="s">
        <v>82</v>
      </c>
      <c r="K4" s="82" t="s">
        <v>83</v>
      </c>
      <c r="L4" s="82" t="s">
        <v>84</v>
      </c>
      <c r="M4" s="82" t="s">
        <v>85</v>
      </c>
      <c r="N4" s="82" t="s">
        <v>86</v>
      </c>
      <c r="O4" s="82" t="s">
        <v>87</v>
      </c>
      <c r="P4" s="82" t="s">
        <v>88</v>
      </c>
      <c r="Q4" s="82" t="s">
        <v>89</v>
      </c>
      <c r="R4" s="82" t="s">
        <v>90</v>
      </c>
      <c r="S4" s="82" t="s">
        <v>91</v>
      </c>
      <c r="T4" s="82" t="s">
        <v>92</v>
      </c>
      <c r="U4" s="82" t="s">
        <v>93</v>
      </c>
      <c r="V4" s="82" t="s">
        <v>94</v>
      </c>
      <c r="W4" s="82" t="s">
        <v>95</v>
      </c>
      <c r="X4" s="82" t="s">
        <v>96</v>
      </c>
      <c r="Y4" s="82" t="s">
        <v>97</v>
      </c>
      <c r="Z4" s="82" t="s">
        <v>98</v>
      </c>
      <c r="AA4" s="82" t="s">
        <v>99</v>
      </c>
      <c r="AB4" s="82" t="s">
        <v>100</v>
      </c>
      <c r="AC4" s="82" t="s">
        <v>101</v>
      </c>
      <c r="AD4" s="82" t="s">
        <v>102</v>
      </c>
      <c r="AE4" s="82" t="s">
        <v>103</v>
      </c>
      <c r="AF4" s="82" t="s">
        <v>104</v>
      </c>
      <c r="AG4" s="82" t="s">
        <v>105</v>
      </c>
      <c r="AH4" s="82" t="s">
        <v>106</v>
      </c>
      <c r="AI4" s="82" t="s">
        <v>107</v>
      </c>
      <c r="AJ4" s="82" t="s">
        <v>108</v>
      </c>
      <c r="AK4" s="82" t="s">
        <v>109</v>
      </c>
      <c r="AL4" s="82" t="s">
        <v>110</v>
      </c>
      <c r="AM4" s="82" t="s">
        <v>111</v>
      </c>
      <c r="AN4" s="82" t="s">
        <v>112</v>
      </c>
      <c r="AO4" s="82" t="s">
        <v>113</v>
      </c>
      <c r="AP4" s="85" t="s">
        <v>114</v>
      </c>
      <c r="AQ4" s="38" t="s">
        <v>142</v>
      </c>
      <c r="AR4" s="38" t="s">
        <v>143</v>
      </c>
    </row>
    <row r="5" spans="2:44" s="8" customFormat="1" ht="39.9" customHeight="1" x14ac:dyDescent="0.15">
      <c r="B5" s="30"/>
      <c r="C5" s="28"/>
      <c r="D5" s="21" t="s">
        <v>49</v>
      </c>
      <c r="E5" s="21" t="s">
        <v>50</v>
      </c>
      <c r="F5" s="21" t="s">
        <v>51</v>
      </c>
      <c r="G5" s="21" t="s">
        <v>0</v>
      </c>
      <c r="H5" s="21" t="s">
        <v>33</v>
      </c>
      <c r="I5" s="21" t="s">
        <v>1</v>
      </c>
      <c r="J5" s="21" t="s">
        <v>2</v>
      </c>
      <c r="K5" s="21" t="s">
        <v>3</v>
      </c>
      <c r="L5" s="21" t="s">
        <v>4</v>
      </c>
      <c r="M5" s="21" t="s">
        <v>130</v>
      </c>
      <c r="N5" s="21" t="s">
        <v>5</v>
      </c>
      <c r="O5" s="21" t="s">
        <v>6</v>
      </c>
      <c r="P5" s="21" t="s">
        <v>7</v>
      </c>
      <c r="Q5" s="21" t="s">
        <v>8</v>
      </c>
      <c r="R5" s="21" t="s">
        <v>34</v>
      </c>
      <c r="S5" s="21" t="s">
        <v>35</v>
      </c>
      <c r="T5" s="21" t="s">
        <v>36</v>
      </c>
      <c r="U5" s="21" t="s">
        <v>37</v>
      </c>
      <c r="V5" s="21" t="s">
        <v>38</v>
      </c>
      <c r="W5" s="21" t="s">
        <v>131</v>
      </c>
      <c r="X5" s="21" t="s">
        <v>39</v>
      </c>
      <c r="Y5" s="21" t="s">
        <v>9</v>
      </c>
      <c r="Z5" s="21" t="s">
        <v>10</v>
      </c>
      <c r="AA5" s="21" t="s">
        <v>147</v>
      </c>
      <c r="AB5" s="21" t="s">
        <v>40</v>
      </c>
      <c r="AC5" s="21" t="s">
        <v>41</v>
      </c>
      <c r="AD5" s="21" t="s">
        <v>11</v>
      </c>
      <c r="AE5" s="21" t="s">
        <v>12</v>
      </c>
      <c r="AF5" s="21" t="s">
        <v>13</v>
      </c>
      <c r="AG5" s="21" t="s">
        <v>42</v>
      </c>
      <c r="AH5" s="21" t="s">
        <v>43</v>
      </c>
      <c r="AI5" s="21" t="s">
        <v>14</v>
      </c>
      <c r="AJ5" s="21" t="s">
        <v>15</v>
      </c>
      <c r="AK5" s="21" t="s">
        <v>44</v>
      </c>
      <c r="AL5" s="21" t="s">
        <v>132</v>
      </c>
      <c r="AM5" s="21" t="s">
        <v>16</v>
      </c>
      <c r="AN5" s="21" t="s">
        <v>17</v>
      </c>
      <c r="AO5" s="21" t="s">
        <v>18</v>
      </c>
      <c r="AP5" s="21" t="s">
        <v>19</v>
      </c>
      <c r="AQ5" s="39"/>
      <c r="AR5" s="39"/>
    </row>
    <row r="6" spans="2:44" ht="12.9" customHeight="1" x14ac:dyDescent="0.15">
      <c r="B6" s="23" t="s">
        <v>76</v>
      </c>
      <c r="C6" s="24" t="s">
        <v>49</v>
      </c>
      <c r="D6" s="50">
        <v>1.1222721330895453</v>
      </c>
      <c r="E6" s="50">
        <v>1.3245340894552332E-3</v>
      </c>
      <c r="F6" s="50">
        <v>2.4231898193078495E-3</v>
      </c>
      <c r="G6" s="50">
        <v>5.4345228164687348E-5</v>
      </c>
      <c r="H6" s="50">
        <v>0.16333763028130305</v>
      </c>
      <c r="I6" s="50">
        <v>1.1672733411276532E-3</v>
      </c>
      <c r="J6" s="50">
        <v>4.7386072517010668E-3</v>
      </c>
      <c r="K6" s="50">
        <v>2.6065582840148946E-3</v>
      </c>
      <c r="L6" s="50">
        <v>3.0428194932181691E-5</v>
      </c>
      <c r="M6" s="50">
        <v>6.066363614983303E-3</v>
      </c>
      <c r="N6" s="50">
        <v>4.9444903700589224E-5</v>
      </c>
      <c r="O6" s="50">
        <v>3.9670828373497575E-5</v>
      </c>
      <c r="P6" s="50">
        <v>7.1344552080756951E-5</v>
      </c>
      <c r="Q6" s="50">
        <v>3.079203340478622E-5</v>
      </c>
      <c r="R6" s="50">
        <v>4.3990254882840647E-5</v>
      </c>
      <c r="S6" s="50">
        <v>4.2805904410923398E-5</v>
      </c>
      <c r="T6" s="50">
        <v>1.3577801933218272E-4</v>
      </c>
      <c r="U6" s="50">
        <v>5.5157257859334736E-5</v>
      </c>
      <c r="V6" s="50">
        <v>1.0979750674552952E-4</v>
      </c>
      <c r="W6" s="50">
        <v>9.5350709617961208E-5</v>
      </c>
      <c r="X6" s="50">
        <v>8.2929567098567587E-5</v>
      </c>
      <c r="Y6" s="50">
        <v>2.06513226457202E-3</v>
      </c>
      <c r="Z6" s="50">
        <v>1.0031703804912577E-3</v>
      </c>
      <c r="AA6" s="50">
        <v>5.3957258773076079E-5</v>
      </c>
      <c r="AB6" s="50">
        <v>1.8125131259111071E-4</v>
      </c>
      <c r="AC6" s="50">
        <v>7.2316421731048457E-5</v>
      </c>
      <c r="AD6" s="50">
        <v>2.3646487336001496E-4</v>
      </c>
      <c r="AE6" s="50">
        <v>6.4466979230642417E-5</v>
      </c>
      <c r="AF6" s="50">
        <v>3.8203543929519054E-5</v>
      </c>
      <c r="AG6" s="50">
        <v>7.4431897040005596E-5</v>
      </c>
      <c r="AH6" s="50">
        <v>2.1960068811317183E-4</v>
      </c>
      <c r="AI6" s="50">
        <v>8.1128110230009555E-5</v>
      </c>
      <c r="AJ6" s="50">
        <v>1.3472309754143754E-3</v>
      </c>
      <c r="AK6" s="50">
        <v>2.2565342027757217E-3</v>
      </c>
      <c r="AL6" s="50">
        <v>1.927600258756026E-3</v>
      </c>
      <c r="AM6" s="50">
        <v>9.8907531358759706E-5</v>
      </c>
      <c r="AN6" s="50">
        <v>1.552992349251933E-2</v>
      </c>
      <c r="AO6" s="50">
        <v>1.138304744851445E-3</v>
      </c>
      <c r="AP6" s="50">
        <v>2.4293596599007906E-4</v>
      </c>
      <c r="AQ6" s="51">
        <v>1.3314096856337696</v>
      </c>
      <c r="AR6" s="51">
        <v>1.0232590897520195</v>
      </c>
    </row>
    <row r="7" spans="2:44" ht="12.9" customHeight="1" x14ac:dyDescent="0.15">
      <c r="B7" s="25" t="s">
        <v>77</v>
      </c>
      <c r="C7" s="26" t="s">
        <v>50</v>
      </c>
      <c r="D7" s="52">
        <v>9.7609884102656448E-4</v>
      </c>
      <c r="E7" s="52">
        <v>1.1734178091349705</v>
      </c>
      <c r="F7" s="52">
        <v>1.2687775870171757E-4</v>
      </c>
      <c r="G7" s="52">
        <v>4.5926070799538033E-5</v>
      </c>
      <c r="H7" s="52">
        <v>9.9655054556982902E-4</v>
      </c>
      <c r="I7" s="52">
        <v>6.8809778102269477E-5</v>
      </c>
      <c r="J7" s="52">
        <v>2.3385688682247975E-2</v>
      </c>
      <c r="K7" s="52">
        <v>4.0582962994714476E-4</v>
      </c>
      <c r="L7" s="52">
        <v>2.2880256619220774E-5</v>
      </c>
      <c r="M7" s="52">
        <v>1.022971574503091E-4</v>
      </c>
      <c r="N7" s="52">
        <v>3.9844750866441079E-5</v>
      </c>
      <c r="O7" s="52">
        <v>3.6560526754076815E-5</v>
      </c>
      <c r="P7" s="52">
        <v>7.7626366396420357E-5</v>
      </c>
      <c r="Q7" s="52">
        <v>4.3479548715523094E-5</v>
      </c>
      <c r="R7" s="52">
        <v>2.8164513128780633E-5</v>
      </c>
      <c r="S7" s="52">
        <v>3.1517684946500319E-5</v>
      </c>
      <c r="T7" s="52">
        <v>1.1675880837789159E-4</v>
      </c>
      <c r="U7" s="52">
        <v>7.1273777234788946E-5</v>
      </c>
      <c r="V7" s="52">
        <v>1.0486846367372283E-4</v>
      </c>
      <c r="W7" s="52">
        <v>4.8323158642059875E-5</v>
      </c>
      <c r="X7" s="52">
        <v>2.8203412685061882E-5</v>
      </c>
      <c r="Y7" s="52">
        <v>1.0105815914892267E-3</v>
      </c>
      <c r="Z7" s="52">
        <v>5.0266092944989242E-4</v>
      </c>
      <c r="AA7" s="52">
        <v>6.4695725314299022E-5</v>
      </c>
      <c r="AB7" s="52">
        <v>1.2651881857799328E-4</v>
      </c>
      <c r="AC7" s="52">
        <v>8.4573311095257429E-5</v>
      </c>
      <c r="AD7" s="52">
        <v>1.1458117528394534E-4</v>
      </c>
      <c r="AE7" s="52">
        <v>9.8115402629539333E-5</v>
      </c>
      <c r="AF7" s="52">
        <v>2.3711653721873692E-5</v>
      </c>
      <c r="AG7" s="52">
        <v>5.1663568691196581E-5</v>
      </c>
      <c r="AH7" s="52">
        <v>2.0273044706551767E-4</v>
      </c>
      <c r="AI7" s="52">
        <v>5.1838990992451525E-5</v>
      </c>
      <c r="AJ7" s="52">
        <v>1.5103595962018154E-4</v>
      </c>
      <c r="AK7" s="52">
        <v>1.7728424152283303E-4</v>
      </c>
      <c r="AL7" s="52">
        <v>2.6893449378205281E-4</v>
      </c>
      <c r="AM7" s="52">
        <v>1.0990941264139773E-4</v>
      </c>
      <c r="AN7" s="52">
        <v>1.2028506397296843E-3</v>
      </c>
      <c r="AO7" s="52">
        <v>4.8323180931092368E-3</v>
      </c>
      <c r="AP7" s="52">
        <v>3.9256545076546824E-5</v>
      </c>
      <c r="AQ7" s="53">
        <v>1.2092886498666491</v>
      </c>
      <c r="AR7" s="53">
        <v>0.9294025846905033</v>
      </c>
    </row>
    <row r="8" spans="2:44" ht="12.9" customHeight="1" x14ac:dyDescent="0.15">
      <c r="B8" s="25" t="s">
        <v>78</v>
      </c>
      <c r="C8" s="26" t="s">
        <v>51</v>
      </c>
      <c r="D8" s="52">
        <v>2.5055615224038163E-3</v>
      </c>
      <c r="E8" s="52">
        <v>2.0206566367292095E-4</v>
      </c>
      <c r="F8" s="52">
        <v>1.0100406368696615</v>
      </c>
      <c r="G8" s="52">
        <v>4.610957047945482E-6</v>
      </c>
      <c r="H8" s="52">
        <v>6.7272299886056292E-2</v>
      </c>
      <c r="I8" s="52">
        <v>9.293128266589528E-6</v>
      </c>
      <c r="J8" s="52">
        <v>7.5174691544305797E-5</v>
      </c>
      <c r="K8" s="52">
        <v>2.771867986026126E-4</v>
      </c>
      <c r="L8" s="52">
        <v>3.2246732728578079E-6</v>
      </c>
      <c r="M8" s="52">
        <v>1.6433173139522281E-5</v>
      </c>
      <c r="N8" s="52">
        <v>6.7493969247022271E-6</v>
      </c>
      <c r="O8" s="52">
        <v>3.6601844616039463E-6</v>
      </c>
      <c r="P8" s="52">
        <v>4.6050447686583366E-6</v>
      </c>
      <c r="Q8" s="52">
        <v>2.1008389490432406E-6</v>
      </c>
      <c r="R8" s="52">
        <v>2.5570147041371128E-6</v>
      </c>
      <c r="S8" s="52">
        <v>2.1703755287837394E-6</v>
      </c>
      <c r="T8" s="52">
        <v>3.2063234564713553E-6</v>
      </c>
      <c r="U8" s="52">
        <v>3.0227150312798282E-6</v>
      </c>
      <c r="V8" s="52">
        <v>2.9761050508201003E-6</v>
      </c>
      <c r="W8" s="52">
        <v>2.8833060411568559E-6</v>
      </c>
      <c r="X8" s="52">
        <v>1.8852081801548554E-6</v>
      </c>
      <c r="Y8" s="52">
        <v>1.7338010268572204E-4</v>
      </c>
      <c r="Z8" s="52">
        <v>8.4867923265879333E-6</v>
      </c>
      <c r="AA8" s="52">
        <v>3.1514367661736898E-6</v>
      </c>
      <c r="AB8" s="52">
        <v>7.8929653474381238E-6</v>
      </c>
      <c r="AC8" s="52">
        <v>3.212124836818856E-6</v>
      </c>
      <c r="AD8" s="52">
        <v>8.6915209033067528E-6</v>
      </c>
      <c r="AE8" s="52">
        <v>6.1381439008855028E-6</v>
      </c>
      <c r="AF8" s="52">
        <v>3.8669106373732397E-6</v>
      </c>
      <c r="AG8" s="52">
        <v>6.6542500828598951E-6</v>
      </c>
      <c r="AH8" s="52">
        <v>4.6489243424024917E-5</v>
      </c>
      <c r="AI8" s="52">
        <v>1.8219228931280633E-5</v>
      </c>
      <c r="AJ8" s="52">
        <v>1.492351869214658E-4</v>
      </c>
      <c r="AK8" s="52">
        <v>4.8252433763005951E-4</v>
      </c>
      <c r="AL8" s="52">
        <v>4.4387116960882094E-5</v>
      </c>
      <c r="AM8" s="52">
        <v>1.1400509924447537E-5</v>
      </c>
      <c r="AN8" s="52">
        <v>4.7602435125704348E-3</v>
      </c>
      <c r="AO8" s="52">
        <v>2.2749918239904823E-5</v>
      </c>
      <c r="AP8" s="52">
        <v>8.0854448783886974E-5</v>
      </c>
      <c r="AQ8" s="53">
        <v>1.0862798816276396</v>
      </c>
      <c r="AR8" s="53">
        <v>0.83486381005341614</v>
      </c>
    </row>
    <row r="9" spans="2:44" ht="12.9" customHeight="1" x14ac:dyDescent="0.15">
      <c r="B9" s="25" t="s">
        <v>79</v>
      </c>
      <c r="C9" s="26" t="s">
        <v>0</v>
      </c>
      <c r="D9" s="52">
        <v>1.3029659080835025E-4</v>
      </c>
      <c r="E9" s="52">
        <v>1.0178151862073375E-4</v>
      </c>
      <c r="F9" s="52">
        <v>3.9160103245630793E-5</v>
      </c>
      <c r="G9" s="52">
        <v>1.0001710810220328</v>
      </c>
      <c r="H9" s="52">
        <v>1.3502973224717251E-4</v>
      </c>
      <c r="I9" s="52">
        <v>1.4721407180377525E-4</v>
      </c>
      <c r="J9" s="52">
        <v>1.0736035077796233E-3</v>
      </c>
      <c r="K9" s="52">
        <v>5.8271046292347913E-4</v>
      </c>
      <c r="L9" s="52">
        <v>3.3892403570151162E-3</v>
      </c>
      <c r="M9" s="52">
        <v>2.1169964683689531E-4</v>
      </c>
      <c r="N9" s="52">
        <v>2.5931602618287086E-3</v>
      </c>
      <c r="O9" s="52">
        <v>8.6172785167997628E-4</v>
      </c>
      <c r="P9" s="52">
        <v>2.3058989830388468E-4</v>
      </c>
      <c r="Q9" s="52">
        <v>1.6228851056222763E-4</v>
      </c>
      <c r="R9" s="52">
        <v>1.0546699555362757E-4</v>
      </c>
      <c r="S9" s="52">
        <v>8.8731263646430955E-5</v>
      </c>
      <c r="T9" s="52">
        <v>1.2515819479816861E-4</v>
      </c>
      <c r="U9" s="52">
        <v>2.5288414457646401E-4</v>
      </c>
      <c r="V9" s="52">
        <v>8.2312277143139622E-5</v>
      </c>
      <c r="W9" s="52">
        <v>7.2572172229580176E-5</v>
      </c>
      <c r="X9" s="52">
        <v>9.1245920572935249E-5</v>
      </c>
      <c r="Y9" s="52">
        <v>2.2227507246520411E-4</v>
      </c>
      <c r="Z9" s="52">
        <v>2.6046349149382871E-4</v>
      </c>
      <c r="AA9" s="52">
        <v>1.0925013286645885E-2</v>
      </c>
      <c r="AB9" s="52">
        <v>4.9787089004396851E-4</v>
      </c>
      <c r="AC9" s="52">
        <v>4.6663024935322453E-4</v>
      </c>
      <c r="AD9" s="52">
        <v>2.1361705237943928E-4</v>
      </c>
      <c r="AE9" s="52">
        <v>5.6915018637561993E-5</v>
      </c>
      <c r="AF9" s="52">
        <v>3.6146984425626725E-5</v>
      </c>
      <c r="AG9" s="52">
        <v>8.6000600180804635E-5</v>
      </c>
      <c r="AH9" s="52">
        <v>8.7771809847902928E-5</v>
      </c>
      <c r="AI9" s="52">
        <v>1.029681513237247E-4</v>
      </c>
      <c r="AJ9" s="52">
        <v>1.3827384364632539E-4</v>
      </c>
      <c r="AK9" s="52">
        <v>9.9179271218794338E-5</v>
      </c>
      <c r="AL9" s="52">
        <v>5.8772870620059978E-5</v>
      </c>
      <c r="AM9" s="52">
        <v>5.4554290478239416E-5</v>
      </c>
      <c r="AN9" s="52">
        <v>2.184031610491516E-4</v>
      </c>
      <c r="AO9" s="52">
        <v>2.7077096377051981E-4</v>
      </c>
      <c r="AP9" s="52">
        <v>6.2782577495865266E-5</v>
      </c>
      <c r="AQ9" s="53">
        <v>1.0245063640892849</v>
      </c>
      <c r="AR9" s="53">
        <v>0.78738757940170034</v>
      </c>
    </row>
    <row r="10" spans="2:44" ht="12.9" customHeight="1" x14ac:dyDescent="0.15">
      <c r="B10" s="25" t="s">
        <v>80</v>
      </c>
      <c r="C10" s="26" t="s">
        <v>33</v>
      </c>
      <c r="D10" s="52">
        <v>3.9091108652596775E-2</v>
      </c>
      <c r="E10" s="52">
        <v>3.1460108058808515E-3</v>
      </c>
      <c r="F10" s="52">
        <v>1.5071951892541863E-2</v>
      </c>
      <c r="G10" s="52">
        <v>3.5524344084627504E-5</v>
      </c>
      <c r="H10" s="52">
        <v>1.0523037901215193</v>
      </c>
      <c r="I10" s="52">
        <v>1.0578589205820219E-4</v>
      </c>
      <c r="J10" s="52">
        <v>1.1433210596896207E-3</v>
      </c>
      <c r="K10" s="52">
        <v>2.8893968111363346E-3</v>
      </c>
      <c r="L10" s="52">
        <v>3.5018704321879006E-5</v>
      </c>
      <c r="M10" s="52">
        <v>2.3930362340395141E-4</v>
      </c>
      <c r="N10" s="52">
        <v>8.4564441530338047E-5</v>
      </c>
      <c r="O10" s="52">
        <v>3.5408742098528018E-5</v>
      </c>
      <c r="P10" s="52">
        <v>2.1580040161092795E-5</v>
      </c>
      <c r="Q10" s="52">
        <v>1.8986506460693592E-5</v>
      </c>
      <c r="R10" s="52">
        <v>2.4011099067070801E-5</v>
      </c>
      <c r="S10" s="52">
        <v>1.9967514103748857E-5</v>
      </c>
      <c r="T10" s="52">
        <v>2.8249066596576127E-5</v>
      </c>
      <c r="U10" s="52">
        <v>2.4351762533065019E-5</v>
      </c>
      <c r="V10" s="52">
        <v>2.6087520308064523E-5</v>
      </c>
      <c r="W10" s="52">
        <v>2.3300863860382621E-5</v>
      </c>
      <c r="X10" s="52">
        <v>1.6290714408811007E-5</v>
      </c>
      <c r="Y10" s="52">
        <v>4.1925046556553846E-4</v>
      </c>
      <c r="Z10" s="52">
        <v>1.0173320807902963E-4</v>
      </c>
      <c r="AA10" s="52">
        <v>2.503036519956547E-5</v>
      </c>
      <c r="AB10" s="52">
        <v>6.4172257894013431E-5</v>
      </c>
      <c r="AC10" s="52">
        <v>2.9091503150824359E-5</v>
      </c>
      <c r="AD10" s="52">
        <v>8.6435530731986959E-5</v>
      </c>
      <c r="AE10" s="52">
        <v>4.7292690901075819E-5</v>
      </c>
      <c r="AF10" s="52">
        <v>2.7793837002165622E-5</v>
      </c>
      <c r="AG10" s="52">
        <v>4.7666258390670948E-5</v>
      </c>
      <c r="AH10" s="52">
        <v>3.0125138919258554E-4</v>
      </c>
      <c r="AI10" s="52">
        <v>2.083551436210971E-4</v>
      </c>
      <c r="AJ10" s="52">
        <v>1.4248495168465753E-3</v>
      </c>
      <c r="AK10" s="52">
        <v>2.7460998288980788E-3</v>
      </c>
      <c r="AL10" s="52">
        <v>5.569852066564879E-4</v>
      </c>
      <c r="AM10" s="52">
        <v>7.9632653127352873E-5</v>
      </c>
      <c r="AN10" s="52">
        <v>2.9726727739350034E-2</v>
      </c>
      <c r="AO10" s="52">
        <v>2.6637069562664796E-4</v>
      </c>
      <c r="AP10" s="52">
        <v>1.1110244372225882E-3</v>
      </c>
      <c r="AQ10" s="53">
        <v>1.1516537729058181</v>
      </c>
      <c r="AR10" s="53">
        <v>0.88510711923515295</v>
      </c>
    </row>
    <row r="11" spans="2:44" ht="12.9" customHeight="1" x14ac:dyDescent="0.15">
      <c r="B11" s="25" t="s">
        <v>81</v>
      </c>
      <c r="C11" s="26" t="s">
        <v>1</v>
      </c>
      <c r="D11" s="52">
        <v>1.8983329210451813E-4</v>
      </c>
      <c r="E11" s="52">
        <v>9.2368007554375739E-5</v>
      </c>
      <c r="F11" s="52">
        <v>1.6780898554292446E-3</v>
      </c>
      <c r="G11" s="52">
        <v>2.3168740794638558E-4</v>
      </c>
      <c r="H11" s="52">
        <v>2.1889287502853416E-4</v>
      </c>
      <c r="I11" s="52">
        <v>1.0166889985232497</v>
      </c>
      <c r="J11" s="52">
        <v>1.8422708702268531E-4</v>
      </c>
      <c r="K11" s="52">
        <v>1.3727391428858301E-4</v>
      </c>
      <c r="L11" s="52">
        <v>5.862886065060119E-5</v>
      </c>
      <c r="M11" s="52">
        <v>3.6277155865474048E-4</v>
      </c>
      <c r="N11" s="52">
        <v>9.4413840792323519E-5</v>
      </c>
      <c r="O11" s="52">
        <v>1.1326279185355632E-4</v>
      </c>
      <c r="P11" s="52">
        <v>1.0501721084582604E-4</v>
      </c>
      <c r="Q11" s="52">
        <v>9.9132679349578842E-5</v>
      </c>
      <c r="R11" s="52">
        <v>9.4704124555106456E-5</v>
      </c>
      <c r="S11" s="52">
        <v>8.0586785633762409E-5</v>
      </c>
      <c r="T11" s="52">
        <v>1.6482731632711884E-4</v>
      </c>
      <c r="U11" s="52">
        <v>2.3040253360756785E-4</v>
      </c>
      <c r="V11" s="52">
        <v>2.087615598547676E-4</v>
      </c>
      <c r="W11" s="52">
        <v>1.0259014933629042E-4</v>
      </c>
      <c r="X11" s="52">
        <v>1.0099850215083128E-4</v>
      </c>
      <c r="Y11" s="52">
        <v>3.4374556767270453E-4</v>
      </c>
      <c r="Z11" s="52">
        <v>2.4943961854339799E-4</v>
      </c>
      <c r="AA11" s="52">
        <v>4.76245219047831E-5</v>
      </c>
      <c r="AB11" s="52">
        <v>1.3747394728319903E-4</v>
      </c>
      <c r="AC11" s="52">
        <v>2.0367420960132839E-4</v>
      </c>
      <c r="AD11" s="52">
        <v>3.0782993990935501E-4</v>
      </c>
      <c r="AE11" s="52">
        <v>1.2453519946141372E-4</v>
      </c>
      <c r="AF11" s="52">
        <v>1.9490227238207446E-5</v>
      </c>
      <c r="AG11" s="52">
        <v>1.1076228077476757E-4</v>
      </c>
      <c r="AH11" s="52">
        <v>8.0765449790643577E-5</v>
      </c>
      <c r="AI11" s="52">
        <v>3.049694963817406E-4</v>
      </c>
      <c r="AJ11" s="52">
        <v>6.8404560735014374E-5</v>
      </c>
      <c r="AK11" s="52">
        <v>2.5749303585256757E-4</v>
      </c>
      <c r="AL11" s="52">
        <v>1.5863609684480652E-3</v>
      </c>
      <c r="AM11" s="52">
        <v>1.6903486922026926E-4</v>
      </c>
      <c r="AN11" s="52">
        <v>3.2236784177704265E-4</v>
      </c>
      <c r="AO11" s="52">
        <v>1.3545442028675251E-3</v>
      </c>
      <c r="AP11" s="52">
        <v>6.7238351363536081E-5</v>
      </c>
      <c r="AQ11" s="53">
        <v>1.0269932231650616</v>
      </c>
      <c r="AR11" s="53">
        <v>0.78929886274421979</v>
      </c>
    </row>
    <row r="12" spans="2:44" ht="12.9" customHeight="1" x14ac:dyDescent="0.15">
      <c r="B12" s="25" t="s">
        <v>82</v>
      </c>
      <c r="C12" s="26" t="s">
        <v>2</v>
      </c>
      <c r="D12" s="52">
        <v>1.9549557874941247E-2</v>
      </c>
      <c r="E12" s="52">
        <v>1.1058558300205138E-2</v>
      </c>
      <c r="F12" s="52">
        <v>2.413755462859362E-3</v>
      </c>
      <c r="G12" s="52">
        <v>2.1569954916998289E-3</v>
      </c>
      <c r="H12" s="52">
        <v>1.2669617326812646E-2</v>
      </c>
      <c r="I12" s="52">
        <v>3.3996472894562615E-3</v>
      </c>
      <c r="J12" s="52">
        <v>1.1912684722335638</v>
      </c>
      <c r="K12" s="52">
        <v>1.6098412824781281E-2</v>
      </c>
      <c r="L12" s="52">
        <v>1.1251617098858196E-3</v>
      </c>
      <c r="M12" s="52">
        <v>5.0063236508724254E-3</v>
      </c>
      <c r="N12" s="52">
        <v>1.9760238575189117E-3</v>
      </c>
      <c r="O12" s="52">
        <v>1.7760338098749822E-3</v>
      </c>
      <c r="P12" s="52">
        <v>3.8458214571470812E-3</v>
      </c>
      <c r="Q12" s="52">
        <v>2.1835318599306734E-3</v>
      </c>
      <c r="R12" s="52">
        <v>1.4056572918875584E-3</v>
      </c>
      <c r="S12" s="52">
        <v>1.579423954333335E-3</v>
      </c>
      <c r="T12" s="52">
        <v>5.9074484956929008E-3</v>
      </c>
      <c r="U12" s="52">
        <v>3.5835206023159026E-3</v>
      </c>
      <c r="V12" s="52">
        <v>5.3021837597779283E-3</v>
      </c>
      <c r="W12" s="52">
        <v>2.4225987489807674E-3</v>
      </c>
      <c r="X12" s="52">
        <v>1.4122925628013859E-3</v>
      </c>
      <c r="Y12" s="52">
        <v>4.6927969420362557E-2</v>
      </c>
      <c r="Z12" s="52">
        <v>2.3437007865137919E-2</v>
      </c>
      <c r="AA12" s="52">
        <v>3.2113812027568045E-3</v>
      </c>
      <c r="AB12" s="52">
        <v>6.2618905683873242E-3</v>
      </c>
      <c r="AC12" s="52">
        <v>4.2656898915632889E-3</v>
      </c>
      <c r="AD12" s="52">
        <v>5.7522509326854189E-3</v>
      </c>
      <c r="AE12" s="52">
        <v>4.9174082966531125E-3</v>
      </c>
      <c r="AF12" s="52">
        <v>1.1337667498900047E-3</v>
      </c>
      <c r="AG12" s="52">
        <v>2.5594710884370357E-3</v>
      </c>
      <c r="AH12" s="52">
        <v>9.7578060375628668E-3</v>
      </c>
      <c r="AI12" s="52">
        <v>2.4651905204344715E-3</v>
      </c>
      <c r="AJ12" s="52">
        <v>5.6501524309498959E-3</v>
      </c>
      <c r="AK12" s="52">
        <v>5.2660880970404698E-3</v>
      </c>
      <c r="AL12" s="52">
        <v>1.3441832287334764E-2</v>
      </c>
      <c r="AM12" s="52">
        <v>5.4622666953325679E-3</v>
      </c>
      <c r="AN12" s="52">
        <v>4.8813009055423788E-3</v>
      </c>
      <c r="AO12" s="52">
        <v>0.24599600651625803</v>
      </c>
      <c r="AP12" s="52">
        <v>1.7260072777883495E-3</v>
      </c>
      <c r="AQ12" s="53">
        <v>1.6892545253494566</v>
      </c>
      <c r="AR12" s="53">
        <v>1.2982818636667444</v>
      </c>
    </row>
    <row r="13" spans="2:44" ht="12.9" customHeight="1" x14ac:dyDescent="0.15">
      <c r="B13" s="25" t="s">
        <v>83</v>
      </c>
      <c r="C13" s="26" t="s">
        <v>3</v>
      </c>
      <c r="D13" s="52">
        <v>9.7698480229354602E-4</v>
      </c>
      <c r="E13" s="52">
        <v>4.0991340294127493E-5</v>
      </c>
      <c r="F13" s="52">
        <v>1.3177791823658456E-4</v>
      </c>
      <c r="G13" s="52">
        <v>8.5244778709582641E-5</v>
      </c>
      <c r="H13" s="52">
        <v>3.2226577879151675E-4</v>
      </c>
      <c r="I13" s="52">
        <v>5.5373263382819937E-4</v>
      </c>
      <c r="J13" s="52">
        <v>9.2741383185990646E-4</v>
      </c>
      <c r="K13" s="52">
        <v>1.0039198671490077</v>
      </c>
      <c r="L13" s="52">
        <v>7.3244261051884992E-4</v>
      </c>
      <c r="M13" s="52">
        <v>2.5807498602163975E-3</v>
      </c>
      <c r="N13" s="52">
        <v>2.2760106963230848E-4</v>
      </c>
      <c r="O13" s="52">
        <v>1.4906357567983646E-4</v>
      </c>
      <c r="P13" s="52">
        <v>3.0206474380788129E-5</v>
      </c>
      <c r="Q13" s="52">
        <v>2.1565662812238209E-4</v>
      </c>
      <c r="R13" s="52">
        <v>7.4644066598252587E-5</v>
      </c>
      <c r="S13" s="52">
        <v>1.0260283597380561E-4</v>
      </c>
      <c r="T13" s="52">
        <v>3.9367367091775818E-4</v>
      </c>
      <c r="U13" s="52">
        <v>3.3366355927434509E-4</v>
      </c>
      <c r="V13" s="52">
        <v>3.3768407670124316E-4</v>
      </c>
      <c r="W13" s="52">
        <v>2.5495289581436759E-4</v>
      </c>
      <c r="X13" s="52">
        <v>3.7762553843516151E-4</v>
      </c>
      <c r="Y13" s="52">
        <v>7.3827094385890376E-4</v>
      </c>
      <c r="Z13" s="52">
        <v>1.3338976743217226E-4</v>
      </c>
      <c r="AA13" s="52">
        <v>3.6803369362371052E-5</v>
      </c>
      <c r="AB13" s="52">
        <v>2.7380553602388057E-4</v>
      </c>
      <c r="AC13" s="52">
        <v>3.271086470328128E-4</v>
      </c>
      <c r="AD13" s="52">
        <v>2.1985091716813127E-5</v>
      </c>
      <c r="AE13" s="52">
        <v>2.3666079827141832E-5</v>
      </c>
      <c r="AF13" s="52">
        <v>7.1166536187911365E-6</v>
      </c>
      <c r="AG13" s="52">
        <v>3.5348685875052555E-5</v>
      </c>
      <c r="AH13" s="52">
        <v>5.037023046111198E-5</v>
      </c>
      <c r="AI13" s="52">
        <v>4.2956262142240837E-5</v>
      </c>
      <c r="AJ13" s="52">
        <v>1.1037774162344327E-4</v>
      </c>
      <c r="AK13" s="52">
        <v>2.8596068790750686E-3</v>
      </c>
      <c r="AL13" s="52">
        <v>8.2530948979868101E-5</v>
      </c>
      <c r="AM13" s="52">
        <v>1.0539898007445601E-4</v>
      </c>
      <c r="AN13" s="52">
        <v>2.264941029002198E-4</v>
      </c>
      <c r="AO13" s="52">
        <v>4.2625986059349432E-4</v>
      </c>
      <c r="AP13" s="52">
        <v>9.0802490357548609E-5</v>
      </c>
      <c r="AQ13" s="53">
        <v>1.0183611373662422</v>
      </c>
      <c r="AR13" s="53">
        <v>0.78266464612970221</v>
      </c>
    </row>
    <row r="14" spans="2:44" ht="12.9" customHeight="1" x14ac:dyDescent="0.15">
      <c r="B14" s="25" t="s">
        <v>84</v>
      </c>
      <c r="C14" s="26" t="s">
        <v>4</v>
      </c>
      <c r="D14" s="52">
        <v>9.5353240900197182E-4</v>
      </c>
      <c r="E14" s="52">
        <v>9.4587659266470074E-4</v>
      </c>
      <c r="F14" s="52">
        <v>2.5825705968861973E-3</v>
      </c>
      <c r="G14" s="52">
        <v>3.0632809597586864E-3</v>
      </c>
      <c r="H14" s="52">
        <v>6.7987289973087377E-4</v>
      </c>
      <c r="I14" s="52">
        <v>3.0234327675350933E-4</v>
      </c>
      <c r="J14" s="52">
        <v>7.2026161017451631E-4</v>
      </c>
      <c r="K14" s="52">
        <v>3.9919502896109511E-4</v>
      </c>
      <c r="L14" s="52">
        <v>1.0106155851879153</v>
      </c>
      <c r="M14" s="52">
        <v>2.3052969916620498E-4</v>
      </c>
      <c r="N14" s="52">
        <v>1.0451245453595088E-3</v>
      </c>
      <c r="O14" s="52">
        <v>1.315191820688702E-3</v>
      </c>
      <c r="P14" s="52">
        <v>3.4859413895098432E-4</v>
      </c>
      <c r="Q14" s="52">
        <v>3.5108009439177221E-4</v>
      </c>
      <c r="R14" s="52">
        <v>2.0424398660318167E-4</v>
      </c>
      <c r="S14" s="52">
        <v>2.1470667615413203E-4</v>
      </c>
      <c r="T14" s="52">
        <v>2.5615172218002003E-4</v>
      </c>
      <c r="U14" s="52">
        <v>1.8862665477282313E-4</v>
      </c>
      <c r="V14" s="52">
        <v>2.0341088185300683E-4</v>
      </c>
      <c r="W14" s="52">
        <v>1.9566537037896085E-4</v>
      </c>
      <c r="X14" s="52">
        <v>2.0088009648663182E-4</v>
      </c>
      <c r="Y14" s="52">
        <v>6.2914444085443086E-4</v>
      </c>
      <c r="Z14" s="52">
        <v>1.0174115432623999E-3</v>
      </c>
      <c r="AA14" s="52">
        <v>1.2602796447063207E-3</v>
      </c>
      <c r="AB14" s="52">
        <v>1.1795696029156296E-3</v>
      </c>
      <c r="AC14" s="52">
        <v>1.0442481710923239E-3</v>
      </c>
      <c r="AD14" s="52">
        <v>4.5810911149637404E-4</v>
      </c>
      <c r="AE14" s="52">
        <v>2.7768067622317276E-4</v>
      </c>
      <c r="AF14" s="52">
        <v>7.6567917407938652E-5</v>
      </c>
      <c r="AG14" s="52">
        <v>6.3822049594690049E-3</v>
      </c>
      <c r="AH14" s="52">
        <v>2.6410363203628373E-4</v>
      </c>
      <c r="AI14" s="52">
        <v>5.5389591510774869E-4</v>
      </c>
      <c r="AJ14" s="52">
        <v>3.6979055253715199E-4</v>
      </c>
      <c r="AK14" s="52">
        <v>2.4722592529807346E-4</v>
      </c>
      <c r="AL14" s="52">
        <v>4.3940297394447214E-4</v>
      </c>
      <c r="AM14" s="52">
        <v>2.432414816730761E-4</v>
      </c>
      <c r="AN14" s="52">
        <v>5.4873601533679788E-4</v>
      </c>
      <c r="AO14" s="52">
        <v>5.2400024703629902E-4</v>
      </c>
      <c r="AP14" s="52">
        <v>7.5737364172958634E-4</v>
      </c>
      <c r="AQ14" s="53">
        <v>1.04128971070096</v>
      </c>
      <c r="AR14" s="53">
        <v>0.8002864730797048</v>
      </c>
    </row>
    <row r="15" spans="2:44" ht="12.9" customHeight="1" x14ac:dyDescent="0.15">
      <c r="B15" s="25" t="s">
        <v>85</v>
      </c>
      <c r="C15" s="26" t="s">
        <v>130</v>
      </c>
      <c r="D15" s="52">
        <v>2.9278992887902086E-3</v>
      </c>
      <c r="E15" s="52">
        <v>1.8806068019247429E-3</v>
      </c>
      <c r="F15" s="52">
        <v>4.6201721628814979E-3</v>
      </c>
      <c r="G15" s="52">
        <v>1.6069767150622696E-3</v>
      </c>
      <c r="H15" s="52">
        <v>4.800847067162166E-3</v>
      </c>
      <c r="I15" s="52">
        <v>1.2985260665427769E-3</v>
      </c>
      <c r="J15" s="52">
        <v>2.2147907368526682E-3</v>
      </c>
      <c r="K15" s="52">
        <v>1.2998839119430988E-2</v>
      </c>
      <c r="L15" s="52">
        <v>4.4083265870514468E-4</v>
      </c>
      <c r="M15" s="52">
        <v>1.0369449720308255</v>
      </c>
      <c r="N15" s="52">
        <v>8.1430597826548552E-4</v>
      </c>
      <c r="O15" s="52">
        <v>5.9428729484468511E-4</v>
      </c>
      <c r="P15" s="52">
        <v>8.017278105760618E-4</v>
      </c>
      <c r="Q15" s="52">
        <v>8.2789160571673152E-4</v>
      </c>
      <c r="R15" s="52">
        <v>3.0985946626859279E-3</v>
      </c>
      <c r="S15" s="52">
        <v>3.4709669429466407E-3</v>
      </c>
      <c r="T15" s="52">
        <v>1.5159629204599935E-2</v>
      </c>
      <c r="U15" s="52">
        <v>2.813983958077036E-3</v>
      </c>
      <c r="V15" s="52">
        <v>1.1348564909030927E-2</v>
      </c>
      <c r="W15" s="52">
        <v>1.1393693074309003E-2</v>
      </c>
      <c r="X15" s="52">
        <v>1.0898598672153587E-2</v>
      </c>
      <c r="Y15" s="52">
        <v>1.1280800150520855E-2</v>
      </c>
      <c r="Z15" s="52">
        <v>3.8011538903764902E-3</v>
      </c>
      <c r="AA15" s="52">
        <v>4.8457640854407532E-4</v>
      </c>
      <c r="AB15" s="52">
        <v>1.2488517408764863E-2</v>
      </c>
      <c r="AC15" s="52">
        <v>5.2089159430946151E-3</v>
      </c>
      <c r="AD15" s="52">
        <v>2.054408895214081E-3</v>
      </c>
      <c r="AE15" s="52">
        <v>1.1356391166718097E-3</v>
      </c>
      <c r="AF15" s="52">
        <v>3.5230242598739665E-4</v>
      </c>
      <c r="AG15" s="52">
        <v>1.7468106850165783E-3</v>
      </c>
      <c r="AH15" s="52">
        <v>1.0138866328485091E-3</v>
      </c>
      <c r="AI15" s="52">
        <v>9.3380984864475003E-4</v>
      </c>
      <c r="AJ15" s="52">
        <v>9.928363486007188E-4</v>
      </c>
      <c r="AK15" s="52">
        <v>9.5069556914829337E-4</v>
      </c>
      <c r="AL15" s="52">
        <v>2.4622190573329191E-3</v>
      </c>
      <c r="AM15" s="52">
        <v>2.9507179312219822E-3</v>
      </c>
      <c r="AN15" s="52">
        <v>1.3162840275095142E-3</v>
      </c>
      <c r="AO15" s="52">
        <v>1.1878115717635146E-2</v>
      </c>
      <c r="AP15" s="52">
        <v>9.1183724361677636E-4</v>
      </c>
      <c r="AQ15" s="53">
        <v>1.1929202340621334</v>
      </c>
      <c r="AR15" s="53">
        <v>0.91682258738573796</v>
      </c>
    </row>
    <row r="16" spans="2:44" ht="12.9" customHeight="1" x14ac:dyDescent="0.15">
      <c r="B16" s="25" t="s">
        <v>86</v>
      </c>
      <c r="C16" s="26" t="s">
        <v>5</v>
      </c>
      <c r="D16" s="52">
        <v>1.1259978687169431E-3</v>
      </c>
      <c r="E16" s="52">
        <v>1.5624994007672758E-4</v>
      </c>
      <c r="F16" s="52">
        <v>8.9208182253093412E-5</v>
      </c>
      <c r="G16" s="52">
        <v>2.1980965317912912E-4</v>
      </c>
      <c r="H16" s="52">
        <v>5.2697943192396915E-4</v>
      </c>
      <c r="I16" s="52">
        <v>1.3786230246065867E-4</v>
      </c>
      <c r="J16" s="52">
        <v>5.2882530066246305E-4</v>
      </c>
      <c r="K16" s="52">
        <v>4.7797201990583639E-3</v>
      </c>
      <c r="L16" s="52">
        <v>7.6787507628993537E-3</v>
      </c>
      <c r="M16" s="52">
        <v>7.6522292778047026E-4</v>
      </c>
      <c r="N16" s="52">
        <v>1.0436583483983761</v>
      </c>
      <c r="O16" s="52">
        <v>4.147419591522628E-3</v>
      </c>
      <c r="P16" s="52">
        <v>2.0203098619694842E-4</v>
      </c>
      <c r="Q16" s="52">
        <v>1.9607938561029205E-3</v>
      </c>
      <c r="R16" s="52">
        <v>1.5413599995448423E-3</v>
      </c>
      <c r="S16" s="52">
        <v>1.4942565964651618E-3</v>
      </c>
      <c r="T16" s="52">
        <v>1.1533383369797038E-3</v>
      </c>
      <c r="U16" s="52">
        <v>1.24232289741E-2</v>
      </c>
      <c r="V16" s="52">
        <v>2.2132743662762505E-3</v>
      </c>
      <c r="W16" s="52">
        <v>1.0338492013813954E-3</v>
      </c>
      <c r="X16" s="52">
        <v>1.1738639735018274E-3</v>
      </c>
      <c r="Y16" s="52">
        <v>8.7270209832622785E-4</v>
      </c>
      <c r="Z16" s="52">
        <v>1.5904279565511749E-2</v>
      </c>
      <c r="AA16" s="52">
        <v>4.3756640489322378E-4</v>
      </c>
      <c r="AB16" s="52">
        <v>2.9905673400770806E-3</v>
      </c>
      <c r="AC16" s="52">
        <v>3.0218887534190172E-4</v>
      </c>
      <c r="AD16" s="52">
        <v>2.1817141120494121E-4</v>
      </c>
      <c r="AE16" s="52">
        <v>1.540795494090321E-4</v>
      </c>
      <c r="AF16" s="52">
        <v>2.7555187624425149E-4</v>
      </c>
      <c r="AG16" s="52">
        <v>3.1596682926355674E-4</v>
      </c>
      <c r="AH16" s="52">
        <v>2.422214476919911E-4</v>
      </c>
      <c r="AI16" s="52">
        <v>2.7647233199938875E-4</v>
      </c>
      <c r="AJ16" s="52">
        <v>9.2130251805495498E-4</v>
      </c>
      <c r="AK16" s="52">
        <v>3.262197587050655E-4</v>
      </c>
      <c r="AL16" s="52">
        <v>2.8108911341840888E-4</v>
      </c>
      <c r="AM16" s="52">
        <v>4.409336713128546E-4</v>
      </c>
      <c r="AN16" s="52">
        <v>4.7323992231828487E-4</v>
      </c>
      <c r="AO16" s="52">
        <v>1.7626226361828409E-3</v>
      </c>
      <c r="AP16" s="52">
        <v>1.1018024742755965E-3</v>
      </c>
      <c r="AQ16" s="53">
        <v>1.11430736867369</v>
      </c>
      <c r="AR16" s="53">
        <v>0.85640442312859166</v>
      </c>
    </row>
    <row r="17" spans="2:44" ht="12.9" customHeight="1" x14ac:dyDescent="0.15">
      <c r="B17" s="25" t="s">
        <v>87</v>
      </c>
      <c r="C17" s="26" t="s">
        <v>6</v>
      </c>
      <c r="D17" s="52">
        <v>2.2310758208138755E-5</v>
      </c>
      <c r="E17" s="52">
        <v>9.9651991481736398E-6</v>
      </c>
      <c r="F17" s="52">
        <v>1.7779015745645463E-5</v>
      </c>
      <c r="G17" s="52">
        <v>2.184184425991452E-4</v>
      </c>
      <c r="H17" s="52">
        <v>2.1120214848932476E-5</v>
      </c>
      <c r="I17" s="52">
        <v>1.5383541512423913E-5</v>
      </c>
      <c r="J17" s="52">
        <v>9.2063993470144193E-5</v>
      </c>
      <c r="K17" s="52">
        <v>3.7301381305901913E-5</v>
      </c>
      <c r="L17" s="52">
        <v>2.5616606474045324E-5</v>
      </c>
      <c r="M17" s="52">
        <v>3.2091859666782632E-4</v>
      </c>
      <c r="N17" s="52">
        <v>8.841070650501227E-4</v>
      </c>
      <c r="O17" s="52">
        <v>1.0189483096866341</v>
      </c>
      <c r="P17" s="52">
        <v>1.6836677278750386E-5</v>
      </c>
      <c r="Q17" s="52">
        <v>1.6176823745589701E-2</v>
      </c>
      <c r="R17" s="52">
        <v>7.3733514077529427E-3</v>
      </c>
      <c r="S17" s="52">
        <v>7.3997741440481489E-3</v>
      </c>
      <c r="T17" s="52">
        <v>1.1416092854524998E-3</v>
      </c>
      <c r="U17" s="52">
        <v>7.7496246278673984E-4</v>
      </c>
      <c r="V17" s="52">
        <v>3.470194638906065E-3</v>
      </c>
      <c r="W17" s="52">
        <v>4.0166652207002996E-4</v>
      </c>
      <c r="X17" s="52">
        <v>4.0615691357300124E-3</v>
      </c>
      <c r="Y17" s="52">
        <v>1.9156865061264927E-4</v>
      </c>
      <c r="Z17" s="52">
        <v>1.5213854665178683E-3</v>
      </c>
      <c r="AA17" s="52">
        <v>4.1720367460138408E-5</v>
      </c>
      <c r="AB17" s="52">
        <v>9.309946565310681E-5</v>
      </c>
      <c r="AC17" s="52">
        <v>1.5018488072826394E-5</v>
      </c>
      <c r="AD17" s="52">
        <v>1.7025839779919459E-5</v>
      </c>
      <c r="AE17" s="52">
        <v>1.5314301710283062E-5</v>
      </c>
      <c r="AF17" s="52">
        <v>2.4888622939010481E-5</v>
      </c>
      <c r="AG17" s="52">
        <v>2.6870067337241674E-5</v>
      </c>
      <c r="AH17" s="52">
        <v>2.2999836988605981E-5</v>
      </c>
      <c r="AI17" s="52">
        <v>2.4602142908751641E-5</v>
      </c>
      <c r="AJ17" s="52">
        <v>1.8601931233198349E-5</v>
      </c>
      <c r="AK17" s="52">
        <v>1.0916976160253479E-5</v>
      </c>
      <c r="AL17" s="52">
        <v>1.7420736902694355E-5</v>
      </c>
      <c r="AM17" s="52">
        <v>3.8270135852808167E-5</v>
      </c>
      <c r="AN17" s="52">
        <v>1.8743926671832862E-5</v>
      </c>
      <c r="AO17" s="52">
        <v>3.7397684367725306E-5</v>
      </c>
      <c r="AP17" s="52">
        <v>2.3264650899201285E-4</v>
      </c>
      <c r="AQ17" s="53">
        <v>1.0637985736714399</v>
      </c>
      <c r="AR17" s="53">
        <v>0.81758573031288506</v>
      </c>
    </row>
    <row r="18" spans="2:44" ht="12.9" customHeight="1" x14ac:dyDescent="0.15">
      <c r="B18" s="25" t="s">
        <v>88</v>
      </c>
      <c r="C18" s="26" t="s">
        <v>7</v>
      </c>
      <c r="D18" s="52">
        <v>-4.8166962332183678E-6</v>
      </c>
      <c r="E18" s="52">
        <v>-1.716256299197675E-6</v>
      </c>
      <c r="F18" s="52">
        <v>-3.4480644469904954E-6</v>
      </c>
      <c r="G18" s="52">
        <v>-6.0447961584059981E-6</v>
      </c>
      <c r="H18" s="52">
        <v>-4.0044051060130182E-5</v>
      </c>
      <c r="I18" s="52">
        <v>-4.1053477788533762E-6</v>
      </c>
      <c r="J18" s="52">
        <v>-1.4707444024574509E-5</v>
      </c>
      <c r="K18" s="52">
        <v>-2.7077812786856226E-4</v>
      </c>
      <c r="L18" s="52">
        <v>-4.1735681345613804E-6</v>
      </c>
      <c r="M18" s="52">
        <v>-4.8014544780922086E-5</v>
      </c>
      <c r="N18" s="52">
        <v>-2.7471441881408216E-5</v>
      </c>
      <c r="O18" s="52">
        <v>-7.6503496020247915E-5</v>
      </c>
      <c r="P18" s="52">
        <v>0.98282846597609519</v>
      </c>
      <c r="Q18" s="52">
        <v>-1.1402942950388829E-3</v>
      </c>
      <c r="R18" s="52">
        <v>-8.7273946451615263E-4</v>
      </c>
      <c r="S18" s="52">
        <v>-6.4757703337744727E-4</v>
      </c>
      <c r="T18" s="52">
        <v>-1.4923675753679142E-3</v>
      </c>
      <c r="U18" s="52">
        <v>-1.6745238876482366E-3</v>
      </c>
      <c r="V18" s="52">
        <v>-2.2976245111428423E-3</v>
      </c>
      <c r="W18" s="52">
        <v>-4.1112002833372871E-4</v>
      </c>
      <c r="X18" s="52">
        <v>-6.4125642513425103E-4</v>
      </c>
      <c r="Y18" s="52">
        <v>-1.7728083905248145E-4</v>
      </c>
      <c r="Z18" s="52">
        <v>-2.044302012514151E-4</v>
      </c>
      <c r="AA18" s="52">
        <v>-2.5619084697513641E-5</v>
      </c>
      <c r="AB18" s="52">
        <v>-1.8724912389209027E-5</v>
      </c>
      <c r="AC18" s="52">
        <v>-4.2240148107370888E-6</v>
      </c>
      <c r="AD18" s="52">
        <v>-4.1492704905846024E-6</v>
      </c>
      <c r="AE18" s="52">
        <v>-4.322429930618364E-6</v>
      </c>
      <c r="AF18" s="52">
        <v>-3.7991488146682396E-6</v>
      </c>
      <c r="AG18" s="52">
        <v>-4.9984080391749092E-6</v>
      </c>
      <c r="AH18" s="52">
        <v>-9.3668644080065854E-6</v>
      </c>
      <c r="AI18" s="52">
        <v>-8.818048369841626E-6</v>
      </c>
      <c r="AJ18" s="52">
        <v>-5.5932344931466516E-6</v>
      </c>
      <c r="AK18" s="52">
        <v>-4.5793280119045974E-5</v>
      </c>
      <c r="AL18" s="52">
        <v>-1.1397082749101685E-5</v>
      </c>
      <c r="AM18" s="52">
        <v>-1.5926916605819789E-5</v>
      </c>
      <c r="AN18" s="52">
        <v>-1.5638932950545464E-5</v>
      </c>
      <c r="AO18" s="52">
        <v>-4.0135929303617472E-5</v>
      </c>
      <c r="AP18" s="52">
        <v>-6.5458026178060827E-5</v>
      </c>
      <c r="AQ18" s="53">
        <v>0.9724834622961952</v>
      </c>
      <c r="AR18" s="53">
        <v>0.74740521506302127</v>
      </c>
    </row>
    <row r="19" spans="2:44" ht="12.9" customHeight="1" x14ac:dyDescent="0.15">
      <c r="B19" s="25" t="s">
        <v>89</v>
      </c>
      <c r="C19" s="26" t="s">
        <v>8</v>
      </c>
      <c r="D19" s="52">
        <v>2.6875939963904276E-4</v>
      </c>
      <c r="E19" s="52">
        <v>1.2228003809196386E-4</v>
      </c>
      <c r="F19" s="52">
        <v>1.5628619204814304E-4</v>
      </c>
      <c r="G19" s="52">
        <v>6.8570562756873298E-4</v>
      </c>
      <c r="H19" s="52">
        <v>6.2412820663658517E-4</v>
      </c>
      <c r="I19" s="52">
        <v>2.3902099621831606E-4</v>
      </c>
      <c r="J19" s="52">
        <v>2.8414778374964516E-4</v>
      </c>
      <c r="K19" s="52">
        <v>1.3045341996483491E-3</v>
      </c>
      <c r="L19" s="52">
        <v>7.6739811461779469E-5</v>
      </c>
      <c r="M19" s="52">
        <v>1.278257353997852E-3</v>
      </c>
      <c r="N19" s="52">
        <v>5.4534143577229831E-4</v>
      </c>
      <c r="O19" s="52">
        <v>9.22142683593795E-4</v>
      </c>
      <c r="P19" s="52">
        <v>8.4657438324972197E-5</v>
      </c>
      <c r="Q19" s="52">
        <v>1.0043042997096021</v>
      </c>
      <c r="R19" s="52">
        <v>2.9274453663882772E-3</v>
      </c>
      <c r="S19" s="52">
        <v>2.2590595768215045E-3</v>
      </c>
      <c r="T19" s="52">
        <v>1.4552971532776919E-3</v>
      </c>
      <c r="U19" s="52">
        <v>1.7394561932690428E-3</v>
      </c>
      <c r="V19" s="52">
        <v>2.2925969540843138E-3</v>
      </c>
      <c r="W19" s="52">
        <v>3.4428746064598635E-3</v>
      </c>
      <c r="X19" s="52">
        <v>7.9793427133873732E-4</v>
      </c>
      <c r="Y19" s="52">
        <v>5.1971466644826138E-4</v>
      </c>
      <c r="Z19" s="52">
        <v>5.4687608472225599E-3</v>
      </c>
      <c r="AA19" s="52">
        <v>1.8664375993218332E-4</v>
      </c>
      <c r="AB19" s="52">
        <v>3.6022001428271489E-4</v>
      </c>
      <c r="AC19" s="52">
        <v>6.6620300594864859E-5</v>
      </c>
      <c r="AD19" s="52">
        <v>2.1160921289062285E-4</v>
      </c>
      <c r="AE19" s="52">
        <v>5.9698444328416356E-5</v>
      </c>
      <c r="AF19" s="52">
        <v>1.0817905301906342E-4</v>
      </c>
      <c r="AG19" s="52">
        <v>1.453798369078276E-4</v>
      </c>
      <c r="AH19" s="52">
        <v>1.1569379926661773E-4</v>
      </c>
      <c r="AI19" s="52">
        <v>2.7305601384856849E-4</v>
      </c>
      <c r="AJ19" s="52">
        <v>7.6278825574607514E-5</v>
      </c>
      <c r="AK19" s="52">
        <v>7.5111186063162144E-5</v>
      </c>
      <c r="AL19" s="52">
        <v>2.1228271055536988E-4</v>
      </c>
      <c r="AM19" s="52">
        <v>1.1909659292755231E-4</v>
      </c>
      <c r="AN19" s="52">
        <v>2.4540750618606561E-4</v>
      </c>
      <c r="AO19" s="52">
        <v>1.5810274602562449E-4</v>
      </c>
      <c r="AP19" s="52">
        <v>3.2738525661766269E-4</v>
      </c>
      <c r="AQ19" s="53">
        <v>1.0345402057706845</v>
      </c>
      <c r="AR19" s="53">
        <v>0.79509911989626836</v>
      </c>
    </row>
    <row r="20" spans="2:44" ht="12.9" customHeight="1" x14ac:dyDescent="0.15">
      <c r="B20" s="25" t="s">
        <v>90</v>
      </c>
      <c r="C20" s="26" t="s">
        <v>34</v>
      </c>
      <c r="D20" s="52">
        <v>3.9874918971104498E-6</v>
      </c>
      <c r="E20" s="52">
        <v>3.2190492017079388E-6</v>
      </c>
      <c r="F20" s="52">
        <v>1.8944863305703958E-6</v>
      </c>
      <c r="G20" s="52">
        <v>6.5037578886126122E-5</v>
      </c>
      <c r="H20" s="52">
        <v>4.0099192400749767E-6</v>
      </c>
      <c r="I20" s="52">
        <v>4.5241090970639703E-6</v>
      </c>
      <c r="J20" s="52">
        <v>5.2387988738350891E-6</v>
      </c>
      <c r="K20" s="52">
        <v>6.1896765410004961E-6</v>
      </c>
      <c r="L20" s="52">
        <v>3.6985536506227325E-6</v>
      </c>
      <c r="M20" s="52">
        <v>6.6234861313765095E-6</v>
      </c>
      <c r="N20" s="52">
        <v>7.4602723153485608E-6</v>
      </c>
      <c r="O20" s="52">
        <v>2.6378819675108309E-5</v>
      </c>
      <c r="P20" s="52">
        <v>4.3898597278226911E-6</v>
      </c>
      <c r="Q20" s="52">
        <v>1.6868071356507818E-5</v>
      </c>
      <c r="R20" s="52">
        <v>1.0020193173893586</v>
      </c>
      <c r="S20" s="52">
        <v>6.3345550024160823E-4</v>
      </c>
      <c r="T20" s="52">
        <v>9.7724026357228291E-5</v>
      </c>
      <c r="U20" s="52">
        <v>3.4684820235332978E-5</v>
      </c>
      <c r="V20" s="52">
        <v>1.4726826377654476E-4</v>
      </c>
      <c r="W20" s="52">
        <v>1.870160699478289E-5</v>
      </c>
      <c r="X20" s="52">
        <v>1.2275974807268641E-4</v>
      </c>
      <c r="Y20" s="52">
        <v>4.7392521382758967E-6</v>
      </c>
      <c r="Z20" s="52">
        <v>8.5324042079383704E-5</v>
      </c>
      <c r="AA20" s="52">
        <v>9.9030675987016589E-6</v>
      </c>
      <c r="AB20" s="52">
        <v>2.5666178672312663E-4</v>
      </c>
      <c r="AC20" s="52">
        <v>7.223312366547357E-6</v>
      </c>
      <c r="AD20" s="52">
        <v>6.9767246070660089E-6</v>
      </c>
      <c r="AE20" s="52">
        <v>8.1781632209137375E-6</v>
      </c>
      <c r="AF20" s="52">
        <v>3.0760388072424591E-6</v>
      </c>
      <c r="AG20" s="52">
        <v>1.3295550423996123E-5</v>
      </c>
      <c r="AH20" s="52">
        <v>1.1035592126009097E-5</v>
      </c>
      <c r="AI20" s="52">
        <v>1.0001798853273179E-5</v>
      </c>
      <c r="AJ20" s="52">
        <v>8.8493282735295037E-6</v>
      </c>
      <c r="AK20" s="52">
        <v>4.6777218505952452E-6</v>
      </c>
      <c r="AL20" s="52">
        <v>6.2588651701303872E-6</v>
      </c>
      <c r="AM20" s="52">
        <v>9.0312402174003693E-5</v>
      </c>
      <c r="AN20" s="52">
        <v>6.3778959766245294E-6</v>
      </c>
      <c r="AO20" s="52">
        <v>3.0667007520381872E-6</v>
      </c>
      <c r="AP20" s="52">
        <v>5.2045374059134843E-6</v>
      </c>
      <c r="AQ20" s="53">
        <v>1.0037745943085086</v>
      </c>
      <c r="AR20" s="53">
        <v>0.7714541127131751</v>
      </c>
    </row>
    <row r="21" spans="2:44" ht="12.9" customHeight="1" x14ac:dyDescent="0.15">
      <c r="B21" s="25" t="s">
        <v>91</v>
      </c>
      <c r="C21" s="26" t="s">
        <v>35</v>
      </c>
      <c r="D21" s="52">
        <v>4.2542197990651943E-5</v>
      </c>
      <c r="E21" s="52">
        <v>6.0393588467221576E-5</v>
      </c>
      <c r="F21" s="52">
        <v>2.2119598134695412E-5</v>
      </c>
      <c r="G21" s="52">
        <v>1.5080129478258682E-4</v>
      </c>
      <c r="H21" s="52">
        <v>4.456111376007079E-5</v>
      </c>
      <c r="I21" s="52">
        <v>5.2110958586554109E-5</v>
      </c>
      <c r="J21" s="52">
        <v>3.9301551315937654E-5</v>
      </c>
      <c r="K21" s="52">
        <v>6.7350229954193542E-5</v>
      </c>
      <c r="L21" s="52">
        <v>4.6611557712293446E-5</v>
      </c>
      <c r="M21" s="52">
        <v>2.349229898377462E-4</v>
      </c>
      <c r="N21" s="52">
        <v>9.895485834315514E-5</v>
      </c>
      <c r="O21" s="52">
        <v>2.451347076184147E-4</v>
      </c>
      <c r="P21" s="52">
        <v>2.9818434524093354E-5</v>
      </c>
      <c r="Q21" s="52">
        <v>9.5891211684605521E-5</v>
      </c>
      <c r="R21" s="52">
        <v>4.4933414922037598E-4</v>
      </c>
      <c r="S21" s="52">
        <v>1.0135844706753583</v>
      </c>
      <c r="T21" s="52">
        <v>1.3034314244310163E-4</v>
      </c>
      <c r="U21" s="52">
        <v>3.4923106401950484E-4</v>
      </c>
      <c r="V21" s="52">
        <v>2.5382690344426636E-4</v>
      </c>
      <c r="W21" s="52">
        <v>1.609861823205182E-4</v>
      </c>
      <c r="X21" s="52">
        <v>1.4908887262267935E-4</v>
      </c>
      <c r="Y21" s="52">
        <v>5.3467485702294608E-5</v>
      </c>
      <c r="Z21" s="52">
        <v>9.9096774942896299E-5</v>
      </c>
      <c r="AA21" s="52">
        <v>1.0058265325004899E-4</v>
      </c>
      <c r="AB21" s="52">
        <v>2.3342859506855982E-4</v>
      </c>
      <c r="AC21" s="52">
        <v>6.4792056536901678E-5</v>
      </c>
      <c r="AD21" s="52">
        <v>7.6347920925245221E-5</v>
      </c>
      <c r="AE21" s="52">
        <v>1.0081757617267625E-4</v>
      </c>
      <c r="AF21" s="52">
        <v>2.4029856562684158E-5</v>
      </c>
      <c r="AG21" s="52">
        <v>1.5012348770288163E-4</v>
      </c>
      <c r="AH21" s="52">
        <v>1.2760143393493101E-4</v>
      </c>
      <c r="AI21" s="52">
        <v>7.2229187648538488E-5</v>
      </c>
      <c r="AJ21" s="52">
        <v>7.9945736996139092E-5</v>
      </c>
      <c r="AK21" s="52">
        <v>4.2502909303561023E-5</v>
      </c>
      <c r="AL21" s="52">
        <v>7.3078898799237287E-5</v>
      </c>
      <c r="AM21" s="52">
        <v>1.2403334516534637E-3</v>
      </c>
      <c r="AN21" s="52">
        <v>4.8248323735608155E-5</v>
      </c>
      <c r="AO21" s="52">
        <v>3.1740459156674099E-5</v>
      </c>
      <c r="AP21" s="52">
        <v>4.3078421239377455E-5</v>
      </c>
      <c r="AQ21" s="53">
        <v>1.0189692405114723</v>
      </c>
      <c r="AR21" s="53">
        <v>0.7831320057092348</v>
      </c>
    </row>
    <row r="22" spans="2:44" ht="12.9" customHeight="1" x14ac:dyDescent="0.15">
      <c r="B22" s="25" t="s">
        <v>92</v>
      </c>
      <c r="C22" s="26" t="s">
        <v>36</v>
      </c>
      <c r="D22" s="52">
        <v>1.3662885145276782E-7</v>
      </c>
      <c r="E22" s="52">
        <v>1.9026387291637819E-7</v>
      </c>
      <c r="F22" s="52">
        <v>8.6609622098866875E-8</v>
      </c>
      <c r="G22" s="52">
        <v>2.0339711916054124E-7</v>
      </c>
      <c r="H22" s="52">
        <v>1.4229923052206151E-7</v>
      </c>
      <c r="I22" s="52">
        <v>1.6728011774705453E-7</v>
      </c>
      <c r="J22" s="52">
        <v>1.2066312951542878E-7</v>
      </c>
      <c r="K22" s="52">
        <v>1.6997160626508429E-7</v>
      </c>
      <c r="L22" s="52">
        <v>9.5286924733375632E-8</v>
      </c>
      <c r="M22" s="52">
        <v>1.115013959654568E-7</v>
      </c>
      <c r="N22" s="52">
        <v>1.6633282963214934E-7</v>
      </c>
      <c r="O22" s="52">
        <v>1.0448860537373465E-7</v>
      </c>
      <c r="P22" s="52">
        <v>7.5767075411043556E-8</v>
      </c>
      <c r="Q22" s="52">
        <v>1.115087648250477E-7</v>
      </c>
      <c r="R22" s="52">
        <v>1.4788145797222129E-6</v>
      </c>
      <c r="S22" s="52">
        <v>2.9878784822103347E-6</v>
      </c>
      <c r="T22" s="52">
        <v>1.0000945708614863</v>
      </c>
      <c r="U22" s="52">
        <v>1.8793196383777198E-7</v>
      </c>
      <c r="V22" s="52">
        <v>4.352701028195453E-7</v>
      </c>
      <c r="W22" s="52">
        <v>1.1384780259155391E-6</v>
      </c>
      <c r="X22" s="52">
        <v>2.9492779908040256E-7</v>
      </c>
      <c r="Y22" s="52">
        <v>1.8096605130718312E-7</v>
      </c>
      <c r="Z22" s="52">
        <v>3.2337115972876977E-7</v>
      </c>
      <c r="AA22" s="52">
        <v>2.1631169907775075E-7</v>
      </c>
      <c r="AB22" s="52">
        <v>5.2579006942199519E-7</v>
      </c>
      <c r="AC22" s="52">
        <v>2.123522816778175E-7</v>
      </c>
      <c r="AD22" s="52">
        <v>6.7744688931834729E-7</v>
      </c>
      <c r="AE22" s="52">
        <v>2.9157351305075029E-7</v>
      </c>
      <c r="AF22" s="52">
        <v>6.3797833464784292E-8</v>
      </c>
      <c r="AG22" s="52">
        <v>3.6173215129044132E-7</v>
      </c>
      <c r="AH22" s="52">
        <v>4.1715119458755419E-7</v>
      </c>
      <c r="AI22" s="52">
        <v>2.0885013617045626E-6</v>
      </c>
      <c r="AJ22" s="52">
        <v>2.4174730425914562E-7</v>
      </c>
      <c r="AK22" s="52">
        <v>7.982082036011262E-6</v>
      </c>
      <c r="AL22" s="52">
        <v>2.5846496419016812E-7</v>
      </c>
      <c r="AM22" s="52">
        <v>2.5492051110386214E-6</v>
      </c>
      <c r="AN22" s="52">
        <v>7.9555310750431642E-7</v>
      </c>
      <c r="AO22" s="52">
        <v>1.694107785850094E-5</v>
      </c>
      <c r="AP22" s="52">
        <v>3.0381501934462612E-7</v>
      </c>
      <c r="AQ22" s="53">
        <v>1.0001374071011908</v>
      </c>
      <c r="AR22" s="53">
        <v>0.76865874107724919</v>
      </c>
    </row>
    <row r="23" spans="2:44" ht="12.9" customHeight="1" x14ac:dyDescent="0.15">
      <c r="B23" s="25" t="s">
        <v>93</v>
      </c>
      <c r="C23" s="26" t="s">
        <v>37</v>
      </c>
      <c r="D23" s="52">
        <v>2.6606778607812632E-5</v>
      </c>
      <c r="E23" s="52">
        <v>2.9302941863194508E-5</v>
      </c>
      <c r="F23" s="52">
        <v>1.8330462435583603E-5</v>
      </c>
      <c r="G23" s="52">
        <v>5.0389684704752431E-5</v>
      </c>
      <c r="H23" s="52">
        <v>2.8520067077887103E-5</v>
      </c>
      <c r="I23" s="52">
        <v>3.4735368221651607E-5</v>
      </c>
      <c r="J23" s="52">
        <v>2.3579926575565317E-5</v>
      </c>
      <c r="K23" s="52">
        <v>4.1029194793828321E-5</v>
      </c>
      <c r="L23" s="52">
        <v>2.2256465372252824E-5</v>
      </c>
      <c r="M23" s="52">
        <v>2.5769211464576745E-5</v>
      </c>
      <c r="N23" s="52">
        <v>4.036446377390936E-5</v>
      </c>
      <c r="O23" s="52">
        <v>2.4726508648361549E-5</v>
      </c>
      <c r="P23" s="52">
        <v>1.7380450042642756E-5</v>
      </c>
      <c r="Q23" s="52">
        <v>3.8822975905355037E-5</v>
      </c>
      <c r="R23" s="52">
        <v>1.5450206110764753E-4</v>
      </c>
      <c r="S23" s="52">
        <v>1.6318371749043611E-3</v>
      </c>
      <c r="T23" s="52">
        <v>7.9713597906330303E-3</v>
      </c>
      <c r="U23" s="52">
        <v>1.0211253731279635</v>
      </c>
      <c r="V23" s="52">
        <v>6.7785809728960608E-3</v>
      </c>
      <c r="W23" s="52">
        <v>2.1363069007711635E-2</v>
      </c>
      <c r="X23" s="52">
        <v>1.0516126734198179E-3</v>
      </c>
      <c r="Y23" s="52">
        <v>8.566074735618207E-5</v>
      </c>
      <c r="Z23" s="52">
        <v>7.7891479146400633E-5</v>
      </c>
      <c r="AA23" s="52">
        <v>5.9533600679035253E-5</v>
      </c>
      <c r="AB23" s="52">
        <v>1.0940722331623544E-4</v>
      </c>
      <c r="AC23" s="52">
        <v>4.4170849258851854E-5</v>
      </c>
      <c r="AD23" s="52">
        <v>5.2899340893537983E-5</v>
      </c>
      <c r="AE23" s="52">
        <v>7.1870280634724512E-5</v>
      </c>
      <c r="AF23" s="52">
        <v>1.5902556829068997E-5</v>
      </c>
      <c r="AG23" s="52">
        <v>9.0441905596583532E-5</v>
      </c>
      <c r="AH23" s="52">
        <v>1.362899186215014E-4</v>
      </c>
      <c r="AI23" s="52">
        <v>1.3544772448858541E-4</v>
      </c>
      <c r="AJ23" s="52">
        <v>8.0233135185758437E-5</v>
      </c>
      <c r="AK23" s="52">
        <v>3.1266743829843844E-5</v>
      </c>
      <c r="AL23" s="52">
        <v>5.5963419776963135E-5</v>
      </c>
      <c r="AM23" s="52">
        <v>7.174367875113503E-4</v>
      </c>
      <c r="AN23" s="52">
        <v>3.4102357867396951E-5</v>
      </c>
      <c r="AO23" s="52">
        <v>2.1142527740534225E-3</v>
      </c>
      <c r="AP23" s="52">
        <v>3.7556929031001716E-5</v>
      </c>
      <c r="AQ23" s="53">
        <v>1.0644484770821998</v>
      </c>
      <c r="AR23" s="53">
        <v>0.81808521561759373</v>
      </c>
    </row>
    <row r="24" spans="2:44" ht="12.9" customHeight="1" x14ac:dyDescent="0.15">
      <c r="B24" s="25" t="s">
        <v>94</v>
      </c>
      <c r="C24" s="26" t="s">
        <v>38</v>
      </c>
      <c r="D24" s="52">
        <v>4.0123230675432737E-5</v>
      </c>
      <c r="E24" s="52">
        <v>2.202891952707522E-5</v>
      </c>
      <c r="F24" s="52">
        <v>2.3014929673939596E-4</v>
      </c>
      <c r="G24" s="52">
        <v>7.4803548708041171E-5</v>
      </c>
      <c r="H24" s="52">
        <v>4.6613578459807041E-5</v>
      </c>
      <c r="I24" s="52">
        <v>3.7305101654307465E-5</v>
      </c>
      <c r="J24" s="52">
        <v>3.5758431087453839E-5</v>
      </c>
      <c r="K24" s="52">
        <v>4.4244980519241923E-5</v>
      </c>
      <c r="L24" s="52">
        <v>3.0862596168809147E-5</v>
      </c>
      <c r="M24" s="52">
        <v>3.4102884173691198E-5</v>
      </c>
      <c r="N24" s="52">
        <v>5.017239297034897E-5</v>
      </c>
      <c r="O24" s="52">
        <v>3.4493778184692103E-5</v>
      </c>
      <c r="P24" s="52">
        <v>2.4004313607544785E-5</v>
      </c>
      <c r="Q24" s="52">
        <v>5.04845871582892E-5</v>
      </c>
      <c r="R24" s="52">
        <v>1.9992459870025936E-3</v>
      </c>
      <c r="S24" s="52">
        <v>3.9506757069789735E-3</v>
      </c>
      <c r="T24" s="52">
        <v>1.9509011726588548E-3</v>
      </c>
      <c r="U24" s="52">
        <v>1.0836169734562212E-3</v>
      </c>
      <c r="V24" s="52">
        <v>1.014533199063119</v>
      </c>
      <c r="W24" s="52">
        <v>1.4195763255686064E-3</v>
      </c>
      <c r="X24" s="52">
        <v>3.8881597976472351E-3</v>
      </c>
      <c r="Y24" s="52">
        <v>9.2898296823688245E-5</v>
      </c>
      <c r="Z24" s="52">
        <v>9.0235348962224276E-4</v>
      </c>
      <c r="AA24" s="52">
        <v>8.0337012914025481E-5</v>
      </c>
      <c r="AB24" s="52">
        <v>1.9411696256866739E-4</v>
      </c>
      <c r="AC24" s="52">
        <v>4.5270689962479103E-5</v>
      </c>
      <c r="AD24" s="52">
        <v>7.4872629883806488E-5</v>
      </c>
      <c r="AE24" s="52">
        <v>6.7701034703466942E-5</v>
      </c>
      <c r="AF24" s="52">
        <v>2.9973123448426116E-5</v>
      </c>
      <c r="AG24" s="52">
        <v>1.164521609925582E-4</v>
      </c>
      <c r="AH24" s="52">
        <v>1.1036594756893719E-4</v>
      </c>
      <c r="AI24" s="52">
        <v>2.1188064578308663E-4</v>
      </c>
      <c r="AJ24" s="52">
        <v>1.8166004159082328E-4</v>
      </c>
      <c r="AK24" s="52">
        <v>3.7982109219522169E-5</v>
      </c>
      <c r="AL24" s="52">
        <v>5.032581553052945E-5</v>
      </c>
      <c r="AM24" s="52">
        <v>7.429027172327795E-4</v>
      </c>
      <c r="AN24" s="52">
        <v>4.9452046089629224E-5</v>
      </c>
      <c r="AO24" s="52">
        <v>2.9941861523767606E-5</v>
      </c>
      <c r="AP24" s="52">
        <v>8.5580770268438094E-5</v>
      </c>
      <c r="AQ24" s="53">
        <v>1.0326845900217929</v>
      </c>
      <c r="AR24" s="53">
        <v>0.79367298059246993</v>
      </c>
    </row>
    <row r="25" spans="2:44" ht="12.9" customHeight="1" x14ac:dyDescent="0.15">
      <c r="B25" s="25" t="s">
        <v>95</v>
      </c>
      <c r="C25" s="26" t="s">
        <v>131</v>
      </c>
      <c r="D25" s="52">
        <v>1.020879733535117E-6</v>
      </c>
      <c r="E25" s="52">
        <v>2.3443821924572692E-6</v>
      </c>
      <c r="F25" s="52">
        <v>1.1014520383556338E-6</v>
      </c>
      <c r="G25" s="52">
        <v>1.9710138614396173E-6</v>
      </c>
      <c r="H25" s="52">
        <v>1.1190540897439647E-6</v>
      </c>
      <c r="I25" s="52">
        <v>1.1131396917804783E-6</v>
      </c>
      <c r="J25" s="52">
        <v>1.1119397134780324E-6</v>
      </c>
      <c r="K25" s="52">
        <v>2.1951492926250532E-6</v>
      </c>
      <c r="L25" s="52">
        <v>1.6906519484033725E-6</v>
      </c>
      <c r="M25" s="52">
        <v>8.7366005700206692E-7</v>
      </c>
      <c r="N25" s="52">
        <v>1.607154763016908E-6</v>
      </c>
      <c r="O25" s="52">
        <v>9.6512229674659588E-7</v>
      </c>
      <c r="P25" s="52">
        <v>6.9120488509687323E-7</v>
      </c>
      <c r="Q25" s="52">
        <v>1.3353947880914365E-6</v>
      </c>
      <c r="R25" s="52">
        <v>4.4794046421512381E-6</v>
      </c>
      <c r="S25" s="52">
        <v>2.3796216028946471E-6</v>
      </c>
      <c r="T25" s="52">
        <v>1.3048943627431199E-6</v>
      </c>
      <c r="U25" s="52">
        <v>1.2353686430964401E-6</v>
      </c>
      <c r="V25" s="52">
        <v>1.2550266940993361E-6</v>
      </c>
      <c r="W25" s="52">
        <v>1.0007143857672085</v>
      </c>
      <c r="X25" s="52">
        <v>3.2066480239964279E-5</v>
      </c>
      <c r="Y25" s="52">
        <v>1.2083984035209481E-6</v>
      </c>
      <c r="Z25" s="52">
        <v>2.5078410255043441E-5</v>
      </c>
      <c r="AA25" s="52">
        <v>2.1733488297744761E-6</v>
      </c>
      <c r="AB25" s="52">
        <v>3.7998824402867474E-6</v>
      </c>
      <c r="AC25" s="52">
        <v>1.5632815275090117E-6</v>
      </c>
      <c r="AD25" s="52">
        <v>4.1190826985605255E-6</v>
      </c>
      <c r="AE25" s="52">
        <v>3.1723772764694041E-6</v>
      </c>
      <c r="AF25" s="52">
        <v>1.3775393411319392E-6</v>
      </c>
      <c r="AG25" s="52">
        <v>3.6392121749495482E-6</v>
      </c>
      <c r="AH25" s="52">
        <v>3.9144887565168492E-6</v>
      </c>
      <c r="AI25" s="52">
        <v>1.8863378213656993E-5</v>
      </c>
      <c r="AJ25" s="52">
        <v>2.042039535302431E-6</v>
      </c>
      <c r="AK25" s="52">
        <v>1.0740118728553439E-6</v>
      </c>
      <c r="AL25" s="52">
        <v>2.1171197382297067E-6</v>
      </c>
      <c r="AM25" s="52">
        <v>1.7103025467034909E-5</v>
      </c>
      <c r="AN25" s="52">
        <v>2.2174899533497461E-6</v>
      </c>
      <c r="AO25" s="52">
        <v>1.0933651635962838E-6</v>
      </c>
      <c r="AP25" s="52">
        <v>2.9771257291763445E-6</v>
      </c>
      <c r="AQ25" s="53">
        <v>1.000873780340122</v>
      </c>
      <c r="AR25" s="53">
        <v>0.76922468303960456</v>
      </c>
    </row>
    <row r="26" spans="2:44" ht="12.9" customHeight="1" x14ac:dyDescent="0.15">
      <c r="B26" s="25" t="s">
        <v>96</v>
      </c>
      <c r="C26" s="26" t="s">
        <v>39</v>
      </c>
      <c r="D26" s="52">
        <v>1.7054030356876145E-5</v>
      </c>
      <c r="E26" s="52">
        <v>1.2618357262042761E-5</v>
      </c>
      <c r="F26" s="52">
        <v>4.4488353115753308E-4</v>
      </c>
      <c r="G26" s="52">
        <v>4.2445512589034015E-5</v>
      </c>
      <c r="H26" s="52">
        <v>4.3246327515973949E-5</v>
      </c>
      <c r="I26" s="52">
        <v>1.4761614286092169E-5</v>
      </c>
      <c r="J26" s="52">
        <v>1.1763666792400202E-5</v>
      </c>
      <c r="K26" s="52">
        <v>1.7678644991601279E-5</v>
      </c>
      <c r="L26" s="52">
        <v>1.2464023938539349E-5</v>
      </c>
      <c r="M26" s="52">
        <v>1.1484562557780826E-5</v>
      </c>
      <c r="N26" s="52">
        <v>2.2972009053596732E-5</v>
      </c>
      <c r="O26" s="52">
        <v>1.2576473006050936E-5</v>
      </c>
      <c r="P26" s="52">
        <v>8.786011721459234E-6</v>
      </c>
      <c r="Q26" s="52">
        <v>9.885001449930485E-6</v>
      </c>
      <c r="R26" s="52">
        <v>1.0769807915007677E-5</v>
      </c>
      <c r="S26" s="52">
        <v>1.1649090833314603E-5</v>
      </c>
      <c r="T26" s="52">
        <v>1.1175402720210047E-5</v>
      </c>
      <c r="U26" s="52">
        <v>1.1858412939883843E-5</v>
      </c>
      <c r="V26" s="52">
        <v>1.0757909476630756E-5</v>
      </c>
      <c r="W26" s="52">
        <v>1.1731418104823334E-5</v>
      </c>
      <c r="X26" s="52">
        <v>1.0037597706226347</v>
      </c>
      <c r="Y26" s="52">
        <v>1.7299624873776632E-5</v>
      </c>
      <c r="Z26" s="52">
        <v>2.4938880735456385E-5</v>
      </c>
      <c r="AA26" s="52">
        <v>2.6355626265401148E-5</v>
      </c>
      <c r="AB26" s="52">
        <v>4.5078704027748349E-5</v>
      </c>
      <c r="AC26" s="52">
        <v>2.0228956218337073E-5</v>
      </c>
      <c r="AD26" s="52">
        <v>2.2155162562119162E-5</v>
      </c>
      <c r="AE26" s="52">
        <v>2.7228886381971081E-5</v>
      </c>
      <c r="AF26" s="52">
        <v>6.315313944630556E-6</v>
      </c>
      <c r="AG26" s="52">
        <v>1.002305669490524E-4</v>
      </c>
      <c r="AH26" s="52">
        <v>3.3269961946244105E-5</v>
      </c>
      <c r="AI26" s="52">
        <v>7.0652446154784301E-5</v>
      </c>
      <c r="AJ26" s="52">
        <v>2.3846528529312098E-5</v>
      </c>
      <c r="AK26" s="52">
        <v>1.1881189958821825E-5</v>
      </c>
      <c r="AL26" s="52">
        <v>2.0661596423662032E-5</v>
      </c>
      <c r="AM26" s="52">
        <v>3.0871438904291455E-4</v>
      </c>
      <c r="AN26" s="52">
        <v>1.710135301996023E-5</v>
      </c>
      <c r="AO26" s="52">
        <v>1.1048063245127353E-5</v>
      </c>
      <c r="AP26" s="52">
        <v>1.8816808350277208E-5</v>
      </c>
      <c r="AQ26" s="53">
        <v>1.0053161564899333</v>
      </c>
      <c r="AR26" s="53">
        <v>0.77263888516269352</v>
      </c>
    </row>
    <row r="27" spans="2:44" ht="12.9" customHeight="1" x14ac:dyDescent="0.15">
      <c r="B27" s="25" t="s">
        <v>97</v>
      </c>
      <c r="C27" s="26" t="s">
        <v>9</v>
      </c>
      <c r="D27" s="52">
        <v>7.8324430628742435E-4</v>
      </c>
      <c r="E27" s="52">
        <v>9.8575504283243383E-4</v>
      </c>
      <c r="F27" s="52">
        <v>2.6031898051612802E-3</v>
      </c>
      <c r="G27" s="52">
        <v>1.5891359252467267E-3</v>
      </c>
      <c r="H27" s="52">
        <v>2.1919057453489645E-3</v>
      </c>
      <c r="I27" s="52">
        <v>8.4806367233174664E-3</v>
      </c>
      <c r="J27" s="52">
        <v>6.5914495142306434E-3</v>
      </c>
      <c r="K27" s="52">
        <v>1.7415472146586825E-3</v>
      </c>
      <c r="L27" s="52">
        <v>4.9398112076939535E-4</v>
      </c>
      <c r="M27" s="52">
        <v>1.0396198047479216E-3</v>
      </c>
      <c r="N27" s="52">
        <v>8.0906948291124847E-4</v>
      </c>
      <c r="O27" s="52">
        <v>3.1718920109602617E-3</v>
      </c>
      <c r="P27" s="52">
        <v>1.8611685709115391E-2</v>
      </c>
      <c r="Q27" s="52">
        <v>5.2352205571096287E-4</v>
      </c>
      <c r="R27" s="52">
        <v>5.2018331620988696E-4</v>
      </c>
      <c r="S27" s="52">
        <v>8.4966837570768852E-4</v>
      </c>
      <c r="T27" s="52">
        <v>2.3035909502075961E-3</v>
      </c>
      <c r="U27" s="52">
        <v>8.8697651424770468E-4</v>
      </c>
      <c r="V27" s="52">
        <v>1.9011234025053611E-3</v>
      </c>
      <c r="W27" s="52">
        <v>6.7688415925809878E-4</v>
      </c>
      <c r="X27" s="52">
        <v>4.7380661755572922E-4</v>
      </c>
      <c r="Y27" s="52">
        <v>1.0110978842918705</v>
      </c>
      <c r="Z27" s="52">
        <v>1.3366944414682702E-3</v>
      </c>
      <c r="AA27" s="52">
        <v>1.9828311971032716E-3</v>
      </c>
      <c r="AB27" s="52">
        <v>2.1163342573656419E-3</v>
      </c>
      <c r="AC27" s="52">
        <v>1.8996007484622969E-3</v>
      </c>
      <c r="AD27" s="52">
        <v>2.074314041985618E-3</v>
      </c>
      <c r="AE27" s="52">
        <v>4.4299846188648332E-3</v>
      </c>
      <c r="AF27" s="52">
        <v>4.0973183570956132E-4</v>
      </c>
      <c r="AG27" s="52">
        <v>1.000322441142582E-3</v>
      </c>
      <c r="AH27" s="52">
        <v>4.9336166722304892E-3</v>
      </c>
      <c r="AI27" s="52">
        <v>2.1216944217891573E-3</v>
      </c>
      <c r="AJ27" s="52">
        <v>3.4060437707044804E-3</v>
      </c>
      <c r="AK27" s="52">
        <v>1.2802966560150279E-3</v>
      </c>
      <c r="AL27" s="52">
        <v>9.9759432587424365E-3</v>
      </c>
      <c r="AM27" s="52">
        <v>2.4799420213173586E-3</v>
      </c>
      <c r="AN27" s="52">
        <v>1.830090809708587E-3</v>
      </c>
      <c r="AO27" s="52">
        <v>3.3442392724140305E-2</v>
      </c>
      <c r="AP27" s="52">
        <v>8.3934306533415138E-4</v>
      </c>
      <c r="AQ27" s="53">
        <v>1.1438859290709456</v>
      </c>
      <c r="AR27" s="53">
        <v>0.8791371184926513</v>
      </c>
    </row>
    <row r="28" spans="2:44" ht="12.9" customHeight="1" x14ac:dyDescent="0.15">
      <c r="B28" s="25" t="s">
        <v>98</v>
      </c>
      <c r="C28" s="26" t="s">
        <v>10</v>
      </c>
      <c r="D28" s="52">
        <v>6.1527102011475774E-3</v>
      </c>
      <c r="E28" s="52">
        <v>1.8123423514673136E-3</v>
      </c>
      <c r="F28" s="52">
        <v>1.4442013939647042E-3</v>
      </c>
      <c r="G28" s="52">
        <v>8.3375309128159922E-3</v>
      </c>
      <c r="H28" s="52">
        <v>2.9415156984705019E-3</v>
      </c>
      <c r="I28" s="52">
        <v>4.3243760105912245E-3</v>
      </c>
      <c r="J28" s="52">
        <v>1.2163308870472738E-2</v>
      </c>
      <c r="K28" s="52">
        <v>3.6363073690423259E-3</v>
      </c>
      <c r="L28" s="52">
        <v>8.4916503906739306E-3</v>
      </c>
      <c r="M28" s="52">
        <v>5.9110975029664833E-3</v>
      </c>
      <c r="N28" s="52">
        <v>7.3702394050854207E-3</v>
      </c>
      <c r="O28" s="52">
        <v>9.4392907171020786E-3</v>
      </c>
      <c r="P28" s="52">
        <v>7.0749752451232982E-3</v>
      </c>
      <c r="Q28" s="52">
        <v>5.4744252232892558E-3</v>
      </c>
      <c r="R28" s="52">
        <v>3.0946858469413281E-3</v>
      </c>
      <c r="S28" s="52">
        <v>2.7187597133898692E-3</v>
      </c>
      <c r="T28" s="52">
        <v>2.683493934121651E-3</v>
      </c>
      <c r="U28" s="52">
        <v>6.7742737405606795E-3</v>
      </c>
      <c r="V28" s="52">
        <v>3.4311342093744724E-3</v>
      </c>
      <c r="W28" s="52">
        <v>3.7267169760298625E-3</v>
      </c>
      <c r="X28" s="52">
        <v>2.1691700942523969E-3</v>
      </c>
      <c r="Y28" s="52">
        <v>4.2302577213755568E-3</v>
      </c>
      <c r="Z28" s="52">
        <v>1.0026338337612699</v>
      </c>
      <c r="AA28" s="52">
        <v>2.2939238151688052E-2</v>
      </c>
      <c r="AB28" s="52">
        <v>4.8220784887193585E-2</v>
      </c>
      <c r="AC28" s="52">
        <v>5.7563094955791205E-3</v>
      </c>
      <c r="AD28" s="52">
        <v>6.4740729946129666E-3</v>
      </c>
      <c r="AE28" s="52">
        <v>5.6859070485422653E-3</v>
      </c>
      <c r="AF28" s="52">
        <v>1.5099027395464037E-2</v>
      </c>
      <c r="AG28" s="52">
        <v>1.1887700751482754E-2</v>
      </c>
      <c r="AH28" s="52">
        <v>1.0233591761440617E-2</v>
      </c>
      <c r="AI28" s="52">
        <v>1.0207824725564991E-2</v>
      </c>
      <c r="AJ28" s="52">
        <v>8.0742394717912697E-3</v>
      </c>
      <c r="AK28" s="52">
        <v>4.5533997949383041E-3</v>
      </c>
      <c r="AL28" s="52">
        <v>3.9604865715839035E-3</v>
      </c>
      <c r="AM28" s="52">
        <v>3.2594610360364589E-3</v>
      </c>
      <c r="AN28" s="52">
        <v>5.746303941504949E-3</v>
      </c>
      <c r="AO28" s="52">
        <v>4.2630425633923023E-3</v>
      </c>
      <c r="AP28" s="52">
        <v>1.7168750753438943E-2</v>
      </c>
      <c r="AQ28" s="53">
        <v>1.2995664386337828</v>
      </c>
      <c r="AR28" s="53">
        <v>0.99878586239642553</v>
      </c>
    </row>
    <row r="29" spans="2:44" ht="12.9" customHeight="1" x14ac:dyDescent="0.15">
      <c r="B29" s="25" t="s">
        <v>99</v>
      </c>
      <c r="C29" s="26" t="s">
        <v>147</v>
      </c>
      <c r="D29" s="52">
        <v>1.1278505096457518E-2</v>
      </c>
      <c r="E29" s="52">
        <v>5.3922095934441317E-3</v>
      </c>
      <c r="F29" s="52">
        <v>2.8631716185502517E-3</v>
      </c>
      <c r="G29" s="52">
        <v>1.4169525068824155E-2</v>
      </c>
      <c r="H29" s="52">
        <v>1.1392996134957756E-2</v>
      </c>
      <c r="I29" s="52">
        <v>1.3853412668523604E-2</v>
      </c>
      <c r="J29" s="52">
        <v>6.1140520439477541E-2</v>
      </c>
      <c r="K29" s="52">
        <v>1.2184895166227883E-2</v>
      </c>
      <c r="L29" s="52">
        <v>1.3401054619635951E-2</v>
      </c>
      <c r="M29" s="52">
        <v>1.9069923059419108E-2</v>
      </c>
      <c r="N29" s="52">
        <v>2.6022396573656403E-2</v>
      </c>
      <c r="O29" s="52">
        <v>7.8270087343561986E-2</v>
      </c>
      <c r="P29" s="52">
        <v>1.6350866511135268E-2</v>
      </c>
      <c r="Q29" s="52">
        <v>1.4574521306511627E-2</v>
      </c>
      <c r="R29" s="52">
        <v>9.115948235504252E-3</v>
      </c>
      <c r="S29" s="52">
        <v>7.697466934435202E-3</v>
      </c>
      <c r="T29" s="52">
        <v>1.0497910896856472E-2</v>
      </c>
      <c r="U29" s="52">
        <v>2.1076526427461741E-2</v>
      </c>
      <c r="V29" s="52">
        <v>7.1470214138795365E-3</v>
      </c>
      <c r="W29" s="52">
        <v>6.6060034624131946E-3</v>
      </c>
      <c r="X29" s="52">
        <v>8.0259797904790806E-3</v>
      </c>
      <c r="Y29" s="52">
        <v>1.8158075664745397E-2</v>
      </c>
      <c r="Z29" s="52">
        <v>4.7871985501556445E-3</v>
      </c>
      <c r="AA29" s="52">
        <v>1.0734971569780796</v>
      </c>
      <c r="AB29" s="52">
        <v>4.6885623531648685E-2</v>
      </c>
      <c r="AC29" s="52">
        <v>4.5205139049663313E-2</v>
      </c>
      <c r="AD29" s="52">
        <v>2.047104243837582E-2</v>
      </c>
      <c r="AE29" s="52">
        <v>5.1725063308694259E-3</v>
      </c>
      <c r="AF29" s="52">
        <v>3.1752444410108266E-3</v>
      </c>
      <c r="AG29" s="52">
        <v>6.0719211565741409E-3</v>
      </c>
      <c r="AH29" s="52">
        <v>7.9462740472595293E-3</v>
      </c>
      <c r="AI29" s="52">
        <v>9.5931361752772688E-3</v>
      </c>
      <c r="AJ29" s="52">
        <v>1.2818232856120149E-2</v>
      </c>
      <c r="AK29" s="52">
        <v>9.1635708022047464E-3</v>
      </c>
      <c r="AL29" s="52">
        <v>4.6764646857014531E-3</v>
      </c>
      <c r="AM29" s="52">
        <v>4.8766630180944138E-3</v>
      </c>
      <c r="AN29" s="52">
        <v>2.0880799629291919E-2</v>
      </c>
      <c r="AO29" s="52">
        <v>1.686747506962227E-2</v>
      </c>
      <c r="AP29" s="52">
        <v>4.4151875247936435E-3</v>
      </c>
      <c r="AQ29" s="53">
        <v>1.6847926543109004</v>
      </c>
      <c r="AR29" s="53">
        <v>1.2948526786857664</v>
      </c>
    </row>
    <row r="30" spans="2:44" ht="12.9" customHeight="1" x14ac:dyDescent="0.15">
      <c r="B30" s="25" t="s">
        <v>100</v>
      </c>
      <c r="C30" s="26" t="s">
        <v>40</v>
      </c>
      <c r="D30" s="52">
        <v>1.9786875757272001E-3</v>
      </c>
      <c r="E30" s="52">
        <v>9.7282073469065185E-4</v>
      </c>
      <c r="F30" s="52">
        <v>6.4871977871597687E-4</v>
      </c>
      <c r="G30" s="52">
        <v>3.0375588497633106E-3</v>
      </c>
      <c r="H30" s="52">
        <v>2.6013103752839718E-3</v>
      </c>
      <c r="I30" s="52">
        <v>1.8450771854368513E-3</v>
      </c>
      <c r="J30" s="52">
        <v>6.1913218594151706E-3</v>
      </c>
      <c r="K30" s="52">
        <v>4.2694204381126767E-3</v>
      </c>
      <c r="L30" s="52">
        <v>1.0272540560653917E-3</v>
      </c>
      <c r="M30" s="52">
        <v>1.1014329382973405E-3</v>
      </c>
      <c r="N30" s="52">
        <v>2.0291563413660937E-3</v>
      </c>
      <c r="O30" s="52">
        <v>1.6481966004554039E-3</v>
      </c>
      <c r="P30" s="52">
        <v>1.4496580729737784E-3</v>
      </c>
      <c r="Q30" s="52">
        <v>9.8653511757053184E-4</v>
      </c>
      <c r="R30" s="52">
        <v>9.9321306666999543E-4</v>
      </c>
      <c r="S30" s="52">
        <v>8.2331611187502296E-4</v>
      </c>
      <c r="T30" s="52">
        <v>9.1017062519262409E-4</v>
      </c>
      <c r="U30" s="52">
        <v>2.2268078245645194E-3</v>
      </c>
      <c r="V30" s="52">
        <v>9.3005383558158767E-4</v>
      </c>
      <c r="W30" s="52">
        <v>7.8914184515081883E-4</v>
      </c>
      <c r="X30" s="52">
        <v>9.4365776993863659E-4</v>
      </c>
      <c r="Y30" s="52">
        <v>1.4316724711370401E-3</v>
      </c>
      <c r="Z30" s="52">
        <v>1.6842232289514647E-3</v>
      </c>
      <c r="AA30" s="52">
        <v>1.363829351929211E-3</v>
      </c>
      <c r="AB30" s="52">
        <v>1.0550698061292938</v>
      </c>
      <c r="AC30" s="52">
        <v>9.4313633303311096E-3</v>
      </c>
      <c r="AD30" s="52">
        <v>4.0991901757500247E-3</v>
      </c>
      <c r="AE30" s="52">
        <v>1.9652346958491159E-3</v>
      </c>
      <c r="AF30" s="52">
        <v>7.3625463272369959E-4</v>
      </c>
      <c r="AG30" s="52">
        <v>6.4343503264956206E-3</v>
      </c>
      <c r="AH30" s="52">
        <v>4.3022628426315386E-3</v>
      </c>
      <c r="AI30" s="52">
        <v>4.8323817066208662E-3</v>
      </c>
      <c r="AJ30" s="52">
        <v>1.0802639143293416E-2</v>
      </c>
      <c r="AK30" s="52">
        <v>5.5593451135388773E-3</v>
      </c>
      <c r="AL30" s="52">
        <v>2.9975096996329546E-3</v>
      </c>
      <c r="AM30" s="52">
        <v>1.4520673832675267E-3</v>
      </c>
      <c r="AN30" s="52">
        <v>1.0498056713474266E-2</v>
      </c>
      <c r="AO30" s="52">
        <v>2.2633517803007479E-3</v>
      </c>
      <c r="AP30" s="52">
        <v>2.0320974559139512E-3</v>
      </c>
      <c r="AQ30" s="53">
        <v>1.1643591471839829</v>
      </c>
      <c r="AR30" s="53">
        <v>0.89487187448600947</v>
      </c>
    </row>
    <row r="31" spans="2:44" ht="12.9" customHeight="1" x14ac:dyDescent="0.15">
      <c r="B31" s="25" t="s">
        <v>101</v>
      </c>
      <c r="C31" s="26" t="s">
        <v>41</v>
      </c>
      <c r="D31" s="52">
        <v>1.3334230822076069E-3</v>
      </c>
      <c r="E31" s="52">
        <v>7.7746439954594446E-4</v>
      </c>
      <c r="F31" s="52">
        <v>6.5402398759773959E-4</v>
      </c>
      <c r="G31" s="52">
        <v>3.5054347035136896E-3</v>
      </c>
      <c r="H31" s="52">
        <v>2.188802468245675E-3</v>
      </c>
      <c r="I31" s="52">
        <v>1.4489869165604898E-3</v>
      </c>
      <c r="J31" s="52">
        <v>3.654044091559637E-3</v>
      </c>
      <c r="K31" s="52">
        <v>3.8909081705211499E-3</v>
      </c>
      <c r="L31" s="52">
        <v>9.4957990791617744E-4</v>
      </c>
      <c r="M31" s="52">
        <v>7.1758612326467861E-4</v>
      </c>
      <c r="N31" s="52">
        <v>5.9616455245155757E-3</v>
      </c>
      <c r="O31" s="52">
        <v>1.6229793455128187E-3</v>
      </c>
      <c r="P31" s="52">
        <v>5.9875868370655753E-4</v>
      </c>
      <c r="Q31" s="52">
        <v>7.6385418324506464E-4</v>
      </c>
      <c r="R31" s="52">
        <v>9.282133122024335E-4</v>
      </c>
      <c r="S31" s="52">
        <v>5.6167311215618099E-4</v>
      </c>
      <c r="T31" s="52">
        <v>7.5920746676934889E-4</v>
      </c>
      <c r="U31" s="52">
        <v>1.7335379488946723E-3</v>
      </c>
      <c r="V31" s="52">
        <v>7.2442558824256339E-4</v>
      </c>
      <c r="W31" s="52">
        <v>1.2902091241636317E-3</v>
      </c>
      <c r="X31" s="52">
        <v>1.2935327844625518E-3</v>
      </c>
      <c r="Y31" s="52">
        <v>1.5969028137360812E-3</v>
      </c>
      <c r="Z31" s="52">
        <v>3.8798157276258979E-3</v>
      </c>
      <c r="AA31" s="52">
        <v>1.1660252907196486E-2</v>
      </c>
      <c r="AB31" s="52">
        <v>3.7164101308215349E-3</v>
      </c>
      <c r="AC31" s="52">
        <v>1.0013406009741723</v>
      </c>
      <c r="AD31" s="52">
        <v>2.8272153511937344E-3</v>
      </c>
      <c r="AE31" s="52">
        <v>6.0020264826806946E-3</v>
      </c>
      <c r="AF31" s="52">
        <v>6.6662826310183291E-4</v>
      </c>
      <c r="AG31" s="52">
        <v>4.7738025574065443E-3</v>
      </c>
      <c r="AH31" s="52">
        <v>1.1407402391567246E-2</v>
      </c>
      <c r="AI31" s="52">
        <v>3.5420940795345753E-2</v>
      </c>
      <c r="AJ31" s="52">
        <v>9.4043155421456304E-3</v>
      </c>
      <c r="AK31" s="52">
        <v>5.9242246556869679E-3</v>
      </c>
      <c r="AL31" s="52">
        <v>1.4018592993931182E-3</v>
      </c>
      <c r="AM31" s="52">
        <v>2.878634611401571E-3</v>
      </c>
      <c r="AN31" s="52">
        <v>2.4735879135326672E-2</v>
      </c>
      <c r="AO31" s="52">
        <v>1.4837740478197449E-3</v>
      </c>
      <c r="AP31" s="52">
        <v>1.7109046934578584E-2</v>
      </c>
      <c r="AQ31" s="53">
        <v>1.1815880235460048</v>
      </c>
      <c r="AR31" s="53">
        <v>0.90811318145101083</v>
      </c>
    </row>
    <row r="32" spans="2:44" ht="12.9" customHeight="1" x14ac:dyDescent="0.15">
      <c r="B32" s="25" t="s">
        <v>102</v>
      </c>
      <c r="C32" s="26" t="s">
        <v>11</v>
      </c>
      <c r="D32" s="52">
        <v>4.8764006823898712E-2</v>
      </c>
      <c r="E32" s="52">
        <v>1.5105767986295055E-2</v>
      </c>
      <c r="F32" s="52">
        <v>3.068137031447989E-2</v>
      </c>
      <c r="G32" s="52">
        <v>2.0100246298588902E-2</v>
      </c>
      <c r="H32" s="52">
        <v>6.1153240235522571E-2</v>
      </c>
      <c r="I32" s="52">
        <v>6.0583388366862702E-2</v>
      </c>
      <c r="J32" s="52">
        <v>5.5529786154110673E-2</v>
      </c>
      <c r="K32" s="52">
        <v>3.8132019390183743E-2</v>
      </c>
      <c r="L32" s="52">
        <v>1.8287106130785144E-2</v>
      </c>
      <c r="M32" s="52">
        <v>3.5242669045609423E-2</v>
      </c>
      <c r="N32" s="52">
        <v>2.5988975426045589E-2</v>
      </c>
      <c r="O32" s="52">
        <v>2.4305475730361188E-2</v>
      </c>
      <c r="P32" s="52">
        <v>2.8719160590607345E-2</v>
      </c>
      <c r="Q32" s="52">
        <v>2.1439978834743422E-2</v>
      </c>
      <c r="R32" s="52">
        <v>2.425916674610662E-2</v>
      </c>
      <c r="S32" s="52">
        <v>2.904079573557785E-2</v>
      </c>
      <c r="T32" s="52">
        <v>4.4057383183893621E-2</v>
      </c>
      <c r="U32" s="52">
        <v>3.3281251241774043E-2</v>
      </c>
      <c r="V32" s="52">
        <v>3.9553677483720233E-2</v>
      </c>
      <c r="W32" s="52">
        <v>3.1860437325917888E-2</v>
      </c>
      <c r="X32" s="52">
        <v>2.8406905094483608E-2</v>
      </c>
      <c r="Y32" s="52">
        <v>4.201190849414322E-2</v>
      </c>
      <c r="Z32" s="52">
        <v>3.7108241323981321E-2</v>
      </c>
      <c r="AA32" s="52">
        <v>6.3835649978878249E-3</v>
      </c>
      <c r="AB32" s="52">
        <v>2.4777906966018243E-2</v>
      </c>
      <c r="AC32" s="52">
        <v>1.6368721924007203E-2</v>
      </c>
      <c r="AD32" s="52">
        <v>1.0104866105749151</v>
      </c>
      <c r="AE32" s="52">
        <v>7.9011844647223304E-3</v>
      </c>
      <c r="AF32" s="52">
        <v>2.4435396578805979E-3</v>
      </c>
      <c r="AG32" s="52">
        <v>3.1457608974747309E-2</v>
      </c>
      <c r="AH32" s="52">
        <v>1.1135996433428422E-2</v>
      </c>
      <c r="AI32" s="52">
        <v>9.5477102013229263E-3</v>
      </c>
      <c r="AJ32" s="52">
        <v>1.2910244093555271E-2</v>
      </c>
      <c r="AK32" s="52">
        <v>3.1534335238522525E-2</v>
      </c>
      <c r="AL32" s="52">
        <v>2.9485119083805869E-2</v>
      </c>
      <c r="AM32" s="52">
        <v>1.7331673757901549E-2</v>
      </c>
      <c r="AN32" s="52">
        <v>5.0316619089989356E-2</v>
      </c>
      <c r="AO32" s="52">
        <v>0.17448084089720722</v>
      </c>
      <c r="AP32" s="52">
        <v>6.9490817844544825E-3</v>
      </c>
      <c r="AQ32" s="53">
        <v>2.237123716098059</v>
      </c>
      <c r="AR32" s="53">
        <v>1.7193484485637374</v>
      </c>
    </row>
    <row r="33" spans="2:44" ht="12.9" customHeight="1" x14ac:dyDescent="0.15">
      <c r="B33" s="25" t="s">
        <v>103</v>
      </c>
      <c r="C33" s="26" t="s">
        <v>12</v>
      </c>
      <c r="D33" s="52">
        <v>1.2218981791932752E-2</v>
      </c>
      <c r="E33" s="52">
        <v>1.7007471775653635E-2</v>
      </c>
      <c r="F33" s="52">
        <v>1.3841515069747047E-2</v>
      </c>
      <c r="G33" s="52">
        <v>7.4838338066552601E-2</v>
      </c>
      <c r="H33" s="52">
        <v>1.1202604411548064E-2</v>
      </c>
      <c r="I33" s="52">
        <v>2.5962541905208806E-2</v>
      </c>
      <c r="J33" s="52">
        <v>1.6805571271243758E-2</v>
      </c>
      <c r="K33" s="52">
        <v>1.2293115909400328E-2</v>
      </c>
      <c r="L33" s="52">
        <v>6.1344276797009453E-3</v>
      </c>
      <c r="M33" s="52">
        <v>8.7664627445862096E-3</v>
      </c>
      <c r="N33" s="52">
        <v>1.7682254352881465E-2</v>
      </c>
      <c r="O33" s="52">
        <v>1.4252996840114782E-2</v>
      </c>
      <c r="P33" s="52">
        <v>8.636781998701255E-3</v>
      </c>
      <c r="Q33" s="52">
        <v>1.3912966268016571E-2</v>
      </c>
      <c r="R33" s="52">
        <v>8.6653316729074711E-3</v>
      </c>
      <c r="S33" s="52">
        <v>1.062588396122034E-2</v>
      </c>
      <c r="T33" s="52">
        <v>1.4471024494166547E-2</v>
      </c>
      <c r="U33" s="52">
        <v>1.2019189593199336E-2</v>
      </c>
      <c r="V33" s="52">
        <v>1.0584295922946874E-2</v>
      </c>
      <c r="W33" s="52">
        <v>1.4236430653885693E-2</v>
      </c>
      <c r="X33" s="52">
        <v>6.7841406574110242E-3</v>
      </c>
      <c r="Y33" s="52">
        <v>2.2132977806800905E-2</v>
      </c>
      <c r="Z33" s="52">
        <v>1.6813034434285563E-2</v>
      </c>
      <c r="AA33" s="52">
        <v>2.9199906693026037E-2</v>
      </c>
      <c r="AB33" s="52">
        <v>3.1862910288427936E-2</v>
      </c>
      <c r="AC33" s="52">
        <v>3.261421196710771E-2</v>
      </c>
      <c r="AD33" s="52">
        <v>2.4969494238047819E-2</v>
      </c>
      <c r="AE33" s="52">
        <v>1.0843217459114578</v>
      </c>
      <c r="AF33" s="52">
        <v>7.9406317695716711E-2</v>
      </c>
      <c r="AG33" s="52">
        <v>3.6970594840619625E-2</v>
      </c>
      <c r="AH33" s="52">
        <v>1.4822599664195746E-2</v>
      </c>
      <c r="AI33" s="52">
        <v>1.9414201084064799E-2</v>
      </c>
      <c r="AJ33" s="52">
        <v>1.3432463900742427E-2</v>
      </c>
      <c r="AK33" s="52">
        <v>1.2803706992901256E-2</v>
      </c>
      <c r="AL33" s="52">
        <v>2.9814450079629018E-2</v>
      </c>
      <c r="AM33" s="52">
        <v>1.7799167659066046E-2</v>
      </c>
      <c r="AN33" s="52">
        <v>2.1940090460681714E-2</v>
      </c>
      <c r="AO33" s="52">
        <v>9.8933912251462208E-3</v>
      </c>
      <c r="AP33" s="52">
        <v>4.111107913677093E-2</v>
      </c>
      <c r="AQ33" s="53">
        <v>1.8702646711197137</v>
      </c>
      <c r="AR33" s="53">
        <v>1.4373977789220749</v>
      </c>
    </row>
    <row r="34" spans="2:44" ht="12.9" customHeight="1" x14ac:dyDescent="0.15">
      <c r="B34" s="25" t="s">
        <v>104</v>
      </c>
      <c r="C34" s="26" t="s">
        <v>13</v>
      </c>
      <c r="D34" s="52">
        <v>5.9823759726711405E-3</v>
      </c>
      <c r="E34" s="52">
        <v>5.1157966369562687E-3</v>
      </c>
      <c r="F34" s="52">
        <v>4.0964980759390542E-3</v>
      </c>
      <c r="G34" s="52">
        <v>1.8189328241290884E-2</v>
      </c>
      <c r="H34" s="52">
        <v>8.4780112142519449E-3</v>
      </c>
      <c r="I34" s="52">
        <v>1.1623910329467685E-2</v>
      </c>
      <c r="J34" s="52">
        <v>7.7313613952462263E-3</v>
      </c>
      <c r="K34" s="52">
        <v>9.1605686162012749E-3</v>
      </c>
      <c r="L34" s="52">
        <v>5.3899503161793979E-3</v>
      </c>
      <c r="M34" s="52">
        <v>7.6470019354590198E-3</v>
      </c>
      <c r="N34" s="52">
        <v>1.1432176420611229E-2</v>
      </c>
      <c r="O34" s="52">
        <v>7.0190298997833333E-3</v>
      </c>
      <c r="P34" s="52">
        <v>5.5553579004739718E-3</v>
      </c>
      <c r="Q34" s="52">
        <v>8.4291284531136552E-3</v>
      </c>
      <c r="R34" s="52">
        <v>7.1467176790976387E-3</v>
      </c>
      <c r="S34" s="52">
        <v>6.6504720335532584E-3</v>
      </c>
      <c r="T34" s="52">
        <v>6.6583432777286601E-3</v>
      </c>
      <c r="U34" s="52">
        <v>5.064759009821204E-3</v>
      </c>
      <c r="V34" s="52">
        <v>6.5306044643407115E-3</v>
      </c>
      <c r="W34" s="52">
        <v>6.3927499390190384E-3</v>
      </c>
      <c r="X34" s="52">
        <v>2.7576824045029954E-3</v>
      </c>
      <c r="Y34" s="52">
        <v>9.8504240106463414E-3</v>
      </c>
      <c r="Z34" s="52">
        <v>9.5565710572687885E-3</v>
      </c>
      <c r="AA34" s="52">
        <v>1.3302613459058E-2</v>
      </c>
      <c r="AB34" s="52">
        <v>7.4359672249641236E-3</v>
      </c>
      <c r="AC34" s="52">
        <v>6.245951420583473E-3</v>
      </c>
      <c r="AD34" s="52">
        <v>4.2808078985297468E-2</v>
      </c>
      <c r="AE34" s="52">
        <v>2.3939749967760555E-2</v>
      </c>
      <c r="AF34" s="52">
        <v>1.0451683351993997</v>
      </c>
      <c r="AG34" s="52">
        <v>2.7290947269163781E-2</v>
      </c>
      <c r="AH34" s="52">
        <v>2.5805935525544034E-2</v>
      </c>
      <c r="AI34" s="52">
        <v>6.4509137704041337E-3</v>
      </c>
      <c r="AJ34" s="52">
        <v>7.3395546294921371E-3</v>
      </c>
      <c r="AK34" s="52">
        <v>2.1620422111447844E-2</v>
      </c>
      <c r="AL34" s="52">
        <v>2.3736391108791714E-2</v>
      </c>
      <c r="AM34" s="52">
        <v>1.6758099749005072E-2</v>
      </c>
      <c r="AN34" s="52">
        <v>4.3404188891510202E-2</v>
      </c>
      <c r="AO34" s="52">
        <v>9.9908530758248473E-3</v>
      </c>
      <c r="AP34" s="52">
        <v>2.3907453200084309E-2</v>
      </c>
      <c r="AQ34" s="53">
        <v>1.5216642748719549</v>
      </c>
      <c r="AR34" s="53">
        <v>1.1694798510290711</v>
      </c>
    </row>
    <row r="35" spans="2:44" ht="12.9" customHeight="1" x14ac:dyDescent="0.15">
      <c r="B35" s="25" t="s">
        <v>105</v>
      </c>
      <c r="C35" s="26" t="s">
        <v>42</v>
      </c>
      <c r="D35" s="52">
        <v>9.5156213890819796E-2</v>
      </c>
      <c r="E35" s="52">
        <v>8.2993750721493495E-2</v>
      </c>
      <c r="F35" s="52">
        <v>5.3419645064567221E-2</v>
      </c>
      <c r="G35" s="52">
        <v>0.35893062492943795</v>
      </c>
      <c r="H35" s="52">
        <v>5.7510451489923578E-2</v>
      </c>
      <c r="I35" s="52">
        <v>3.2687596485111776E-2</v>
      </c>
      <c r="J35" s="52">
        <v>5.4770592061919712E-2</v>
      </c>
      <c r="K35" s="52">
        <v>2.7292947200316473E-2</v>
      </c>
      <c r="L35" s="52">
        <v>6.012309899348707E-2</v>
      </c>
      <c r="M35" s="52">
        <v>2.0153259596000991E-2</v>
      </c>
      <c r="N35" s="52">
        <v>0.11529828202551944</v>
      </c>
      <c r="O35" s="52">
        <v>4.8690523499665135E-2</v>
      </c>
      <c r="P35" s="52">
        <v>4.0422265224680128E-2</v>
      </c>
      <c r="Q35" s="52">
        <v>3.1010751415919628E-2</v>
      </c>
      <c r="R35" s="52">
        <v>2.194469359921173E-2</v>
      </c>
      <c r="S35" s="52">
        <v>2.2257704312691914E-2</v>
      </c>
      <c r="T35" s="52">
        <v>3.0296909171839338E-2</v>
      </c>
      <c r="U35" s="52">
        <v>1.8737509120834581E-2</v>
      </c>
      <c r="V35" s="52">
        <v>2.3657591414541154E-2</v>
      </c>
      <c r="W35" s="52">
        <v>2.7247219539585237E-2</v>
      </c>
      <c r="X35" s="52">
        <v>1.7447882547116371E-2</v>
      </c>
      <c r="Y35" s="52">
        <v>8.6511670150894532E-2</v>
      </c>
      <c r="Z35" s="52">
        <v>5.1268322970640476E-2</v>
      </c>
      <c r="AA35" s="52">
        <v>3.0549363426219205E-2</v>
      </c>
      <c r="AB35" s="52">
        <v>4.2689092766780838E-2</v>
      </c>
      <c r="AC35" s="52">
        <v>7.6849538403686829E-2</v>
      </c>
      <c r="AD35" s="52">
        <v>5.8787636385796642E-2</v>
      </c>
      <c r="AE35" s="52">
        <v>3.8596956733468503E-2</v>
      </c>
      <c r="AF35" s="52">
        <v>6.8228206925574414E-3</v>
      </c>
      <c r="AG35" s="52">
        <v>1.0732126510245992</v>
      </c>
      <c r="AH35" s="52">
        <v>3.0357908075021145E-2</v>
      </c>
      <c r="AI35" s="52">
        <v>3.0673412486248799E-2</v>
      </c>
      <c r="AJ35" s="52">
        <v>3.2322120547003438E-2</v>
      </c>
      <c r="AK35" s="52">
        <v>2.1363951499424511E-2</v>
      </c>
      <c r="AL35" s="52">
        <v>4.4871590277607121E-2</v>
      </c>
      <c r="AM35" s="52">
        <v>2.2438664237610581E-2</v>
      </c>
      <c r="AN35" s="52">
        <v>5.308653945600024E-2</v>
      </c>
      <c r="AO35" s="52">
        <v>7.0690357148048472E-2</v>
      </c>
      <c r="AP35" s="52">
        <v>5.1733005169929847E-2</v>
      </c>
      <c r="AQ35" s="53">
        <v>3.0628751137562205</v>
      </c>
      <c r="AR35" s="53">
        <v>2.353982275136012</v>
      </c>
    </row>
    <row r="36" spans="2:44" ht="12.9" customHeight="1" x14ac:dyDescent="0.15">
      <c r="B36" s="25" t="s">
        <v>106</v>
      </c>
      <c r="C36" s="26" t="s">
        <v>43</v>
      </c>
      <c r="D36" s="52">
        <v>7.8628831609654018E-3</v>
      </c>
      <c r="E36" s="52">
        <v>5.2628350821629054E-3</v>
      </c>
      <c r="F36" s="52">
        <v>7.573295253390881E-3</v>
      </c>
      <c r="G36" s="52">
        <v>1.1279797663535438E-2</v>
      </c>
      <c r="H36" s="52">
        <v>8.8176494842585069E-3</v>
      </c>
      <c r="I36" s="52">
        <v>9.0455616508954145E-3</v>
      </c>
      <c r="J36" s="52">
        <v>9.5181174102532094E-3</v>
      </c>
      <c r="K36" s="52">
        <v>1.6596340965877868E-2</v>
      </c>
      <c r="L36" s="52">
        <v>5.9477109745569978E-3</v>
      </c>
      <c r="M36" s="52">
        <v>6.4609654251835255E-3</v>
      </c>
      <c r="N36" s="52">
        <v>8.0229248855354113E-3</v>
      </c>
      <c r="O36" s="52">
        <v>7.8551001227025793E-3</v>
      </c>
      <c r="P36" s="52">
        <v>5.995377118912109E-3</v>
      </c>
      <c r="Q36" s="52">
        <v>9.6123299151100339E-3</v>
      </c>
      <c r="R36" s="52">
        <v>9.1053255131485471E-3</v>
      </c>
      <c r="S36" s="52">
        <v>7.4948293784760046E-3</v>
      </c>
      <c r="T36" s="52">
        <v>7.6361776102228914E-3</v>
      </c>
      <c r="U36" s="52">
        <v>7.6052511994149528E-3</v>
      </c>
      <c r="V36" s="52">
        <v>9.9533059692481496E-3</v>
      </c>
      <c r="W36" s="52">
        <v>3.2171303099441204E-2</v>
      </c>
      <c r="X36" s="52">
        <v>4.3470125149881024E-3</v>
      </c>
      <c r="Y36" s="52">
        <v>9.1994643275972697E-3</v>
      </c>
      <c r="Z36" s="52">
        <v>1.166717592597848E-2</v>
      </c>
      <c r="AA36" s="52">
        <v>1.4925803140472749E-2</v>
      </c>
      <c r="AB36" s="52">
        <v>4.7096150857912938E-2</v>
      </c>
      <c r="AC36" s="52">
        <v>1.2476460205943308E-2</v>
      </c>
      <c r="AD36" s="52">
        <v>3.6886155764626158E-2</v>
      </c>
      <c r="AE36" s="52">
        <v>4.8840677522405521E-2</v>
      </c>
      <c r="AF36" s="52">
        <v>6.0178076638004122E-3</v>
      </c>
      <c r="AG36" s="52">
        <v>1.2833068722210388E-2</v>
      </c>
      <c r="AH36" s="52">
        <v>1.1793000046564506</v>
      </c>
      <c r="AI36" s="52">
        <v>2.4119316694897135E-2</v>
      </c>
      <c r="AJ36" s="52">
        <v>1.9980391778342425E-2</v>
      </c>
      <c r="AK36" s="52">
        <v>1.3015289442983732E-2</v>
      </c>
      <c r="AL36" s="52">
        <v>5.3618458508545019E-2</v>
      </c>
      <c r="AM36" s="52">
        <v>3.6527640927819745E-2</v>
      </c>
      <c r="AN36" s="52">
        <v>2.2779658022546917E-2</v>
      </c>
      <c r="AO36" s="52">
        <v>8.7583718742582396E-3</v>
      </c>
      <c r="AP36" s="52">
        <v>3.7698566014624159E-2</v>
      </c>
      <c r="AQ36" s="53">
        <v>1.7939045564496954</v>
      </c>
      <c r="AR36" s="53">
        <v>1.3787109732951435</v>
      </c>
    </row>
    <row r="37" spans="2:44" ht="12.9" customHeight="1" x14ac:dyDescent="0.15">
      <c r="B37" s="25" t="s">
        <v>107</v>
      </c>
      <c r="C37" s="26" t="s">
        <v>14</v>
      </c>
      <c r="D37" s="52">
        <v>7.7360340197464605E-4</v>
      </c>
      <c r="E37" s="52">
        <v>1.7484977654156001E-4</v>
      </c>
      <c r="F37" s="52">
        <v>9.1180303616464873E-4</v>
      </c>
      <c r="G37" s="52">
        <v>7.1821433289500876E-4</v>
      </c>
      <c r="H37" s="52">
        <v>9.0985712856372935E-4</v>
      </c>
      <c r="I37" s="52">
        <v>5.8073002387217334E-4</v>
      </c>
      <c r="J37" s="52">
        <v>6.3306560545951015E-4</v>
      </c>
      <c r="K37" s="52">
        <v>1.7365246017858214E-4</v>
      </c>
      <c r="L37" s="52">
        <v>2.0949207401077634E-3</v>
      </c>
      <c r="M37" s="52">
        <v>4.5945712418177503E-4</v>
      </c>
      <c r="N37" s="52">
        <v>1.164462947731365E-3</v>
      </c>
      <c r="O37" s="52">
        <v>1.6599002532953324E-3</v>
      </c>
      <c r="P37" s="52">
        <v>3.0904942055327313E-4</v>
      </c>
      <c r="Q37" s="52">
        <v>5.6003503101009419E-4</v>
      </c>
      <c r="R37" s="52">
        <v>8.964483203381798E-4</v>
      </c>
      <c r="S37" s="52">
        <v>7.1779620096712026E-4</v>
      </c>
      <c r="T37" s="52">
        <v>3.9380549126758315E-4</v>
      </c>
      <c r="U37" s="52">
        <v>1.6406407097157156E-4</v>
      </c>
      <c r="V37" s="52">
        <v>3.2282397557570526E-4</v>
      </c>
      <c r="W37" s="52">
        <v>2.1941355202009783E-4</v>
      </c>
      <c r="X37" s="52">
        <v>2.0638666787009468E-4</v>
      </c>
      <c r="Y37" s="52">
        <v>3.4435737636455302E-4</v>
      </c>
      <c r="Z37" s="52">
        <v>1.5538959726115866E-3</v>
      </c>
      <c r="AA37" s="52">
        <v>4.8514337908750309E-4</v>
      </c>
      <c r="AB37" s="52">
        <v>1.193218505203702E-3</v>
      </c>
      <c r="AC37" s="52">
        <v>9.0819295405199945E-4</v>
      </c>
      <c r="AD37" s="52">
        <v>5.3492795698059788E-4</v>
      </c>
      <c r="AE37" s="52">
        <v>1.2391704296514424E-3</v>
      </c>
      <c r="AF37" s="52">
        <v>4.2312933068854058E-4</v>
      </c>
      <c r="AG37" s="52">
        <v>3.499572131490065E-4</v>
      </c>
      <c r="AH37" s="52">
        <v>8.5966953383645201E-4</v>
      </c>
      <c r="AI37" s="52">
        <v>1.0001613401102709</v>
      </c>
      <c r="AJ37" s="52">
        <v>8.1849049607181639E-4</v>
      </c>
      <c r="AK37" s="52">
        <v>4.0583172192312257E-4</v>
      </c>
      <c r="AL37" s="52">
        <v>1.4743038750413002E-3</v>
      </c>
      <c r="AM37" s="52">
        <v>6.808288318248415E-4</v>
      </c>
      <c r="AN37" s="52">
        <v>7.9510031645654237E-4</v>
      </c>
      <c r="AO37" s="52">
        <v>2.9745219824604124E-4</v>
      </c>
      <c r="AP37" s="52">
        <v>0.10164963788617147</v>
      </c>
      <c r="AQ37" s="53">
        <v>1.1282189876491711</v>
      </c>
      <c r="AR37" s="53">
        <v>0.86709624152485898</v>
      </c>
    </row>
    <row r="38" spans="2:44" ht="12.9" customHeight="1" x14ac:dyDescent="0.15">
      <c r="B38" s="25" t="s">
        <v>108</v>
      </c>
      <c r="C38" s="26" t="s">
        <v>15</v>
      </c>
      <c r="D38" s="52">
        <v>1.6059631652019646E-4</v>
      </c>
      <c r="E38" s="52">
        <v>7.8684588930972232E-4</v>
      </c>
      <c r="F38" s="52">
        <v>1.0674819135220217E-4</v>
      </c>
      <c r="G38" s="52">
        <v>3.6174190161394058E-4</v>
      </c>
      <c r="H38" s="52">
        <v>3.7156270611907562E-4</v>
      </c>
      <c r="I38" s="52">
        <v>1.4876671615883055E-4</v>
      </c>
      <c r="J38" s="52">
        <v>3.820428341325956E-4</v>
      </c>
      <c r="K38" s="52">
        <v>4.252190541064472E-4</v>
      </c>
      <c r="L38" s="52">
        <v>1.3616090882686915E-4</v>
      </c>
      <c r="M38" s="52">
        <v>2.238111528704098E-4</v>
      </c>
      <c r="N38" s="52">
        <v>4.2507318743434044E-4</v>
      </c>
      <c r="O38" s="52">
        <v>7.1228949293941309E-4</v>
      </c>
      <c r="P38" s="52">
        <v>8.6475653500757822E-5</v>
      </c>
      <c r="Q38" s="52">
        <v>7.1998325731690335E-4</v>
      </c>
      <c r="R38" s="52">
        <v>5.8565594392065976E-4</v>
      </c>
      <c r="S38" s="52">
        <v>4.572450183112631E-4</v>
      </c>
      <c r="T38" s="52">
        <v>4.1449985123043556E-4</v>
      </c>
      <c r="U38" s="52">
        <v>1.5154455838879085E-3</v>
      </c>
      <c r="V38" s="52">
        <v>1.572128108237464E-3</v>
      </c>
      <c r="W38" s="52">
        <v>6.6449823299817481E-4</v>
      </c>
      <c r="X38" s="52">
        <v>2.0695127196491975E-4</v>
      </c>
      <c r="Y38" s="52">
        <v>1.795467779593509E-4</v>
      </c>
      <c r="Z38" s="52">
        <v>3.1546764019758911E-4</v>
      </c>
      <c r="AA38" s="52">
        <v>9.0683603038379385E-4</v>
      </c>
      <c r="AB38" s="52">
        <v>4.3692078978790661E-4</v>
      </c>
      <c r="AC38" s="52">
        <v>4.0414921806501225E-4</v>
      </c>
      <c r="AD38" s="52">
        <v>4.7263093045494576E-4</v>
      </c>
      <c r="AE38" s="52">
        <v>5.0546871043794547E-4</v>
      </c>
      <c r="AF38" s="52">
        <v>6.9231211693302917E-5</v>
      </c>
      <c r="AG38" s="52">
        <v>7.2482251638887748E-4</v>
      </c>
      <c r="AH38" s="52">
        <v>5.1153988815099416E-3</v>
      </c>
      <c r="AI38" s="52">
        <v>2.6110271639828123E-4</v>
      </c>
      <c r="AJ38" s="52">
        <v>1.0001764675237221</v>
      </c>
      <c r="AK38" s="52">
        <v>2.0504409668224843E-4</v>
      </c>
      <c r="AL38" s="52">
        <v>3.3338879701229199E-4</v>
      </c>
      <c r="AM38" s="52">
        <v>6.7384017256164736E-4</v>
      </c>
      <c r="AN38" s="52">
        <v>7.2946693452156995E-4</v>
      </c>
      <c r="AO38" s="52">
        <v>1.9774094868797989E-4</v>
      </c>
      <c r="AP38" s="52">
        <v>2.4481666645269603E-3</v>
      </c>
      <c r="AQ38" s="53">
        <v>1.0246194318337443</v>
      </c>
      <c r="AR38" s="53">
        <v>0.78747447797133241</v>
      </c>
    </row>
    <row r="39" spans="2:44" ht="12.9" customHeight="1" x14ac:dyDescent="0.15">
      <c r="B39" s="25" t="s">
        <v>109</v>
      </c>
      <c r="C39" s="26" t="s">
        <v>44</v>
      </c>
      <c r="D39" s="52">
        <v>2.8860184826964217E-5</v>
      </c>
      <c r="E39" s="52">
        <v>2.3205082429534985E-5</v>
      </c>
      <c r="F39" s="52">
        <v>1.9031021793667031E-5</v>
      </c>
      <c r="G39" s="52">
        <v>9.2436302132806208E-5</v>
      </c>
      <c r="H39" s="52">
        <v>2.1440218791178003E-5</v>
      </c>
      <c r="I39" s="52">
        <v>1.7556048479960249E-5</v>
      </c>
      <c r="J39" s="52">
        <v>2.3465914069105457E-5</v>
      </c>
      <c r="K39" s="52">
        <v>2.9332953624917822E-5</v>
      </c>
      <c r="L39" s="52">
        <v>2.0216273694469867E-5</v>
      </c>
      <c r="M39" s="52">
        <v>1.138742899811771E-5</v>
      </c>
      <c r="N39" s="52">
        <v>3.3855073889737685E-5</v>
      </c>
      <c r="O39" s="52">
        <v>1.9306332630680735E-5</v>
      </c>
      <c r="P39" s="52">
        <v>1.4165787870083863E-5</v>
      </c>
      <c r="Q39" s="52">
        <v>1.462307001996024E-5</v>
      </c>
      <c r="R39" s="52">
        <v>1.2573974918683672E-5</v>
      </c>
      <c r="S39" s="52">
        <v>1.1863081116953654E-5</v>
      </c>
      <c r="T39" s="52">
        <v>1.4073513970698588E-5</v>
      </c>
      <c r="U39" s="52">
        <v>1.1075730722061498E-5</v>
      </c>
      <c r="V39" s="52">
        <v>1.3121598347789525E-5</v>
      </c>
      <c r="W39" s="52">
        <v>2.4145297019526226E-5</v>
      </c>
      <c r="X39" s="52">
        <v>8.0791942511105802E-6</v>
      </c>
      <c r="Y39" s="52">
        <v>3.4188947752645744E-5</v>
      </c>
      <c r="Z39" s="52">
        <v>2.4687573382805451E-5</v>
      </c>
      <c r="AA39" s="52">
        <v>2.0367301488306922E-5</v>
      </c>
      <c r="AB39" s="52">
        <v>1.1541671082164344E-4</v>
      </c>
      <c r="AC39" s="52">
        <v>2.9294771942055997E-5</v>
      </c>
      <c r="AD39" s="52">
        <v>5.7350032103563119E-5</v>
      </c>
      <c r="AE39" s="52">
        <v>1.5077285168653035E-4</v>
      </c>
      <c r="AF39" s="52">
        <v>2.3637532719104643E-5</v>
      </c>
      <c r="AG39" s="52">
        <v>2.4112263782093029E-4</v>
      </c>
      <c r="AH39" s="52">
        <v>5.5230824729588911E-4</v>
      </c>
      <c r="AI39" s="52">
        <v>3.7970172715019699E-5</v>
      </c>
      <c r="AJ39" s="52">
        <v>3.3650532983169329E-5</v>
      </c>
      <c r="AK39" s="52">
        <v>1.0126567083875015</v>
      </c>
      <c r="AL39" s="52">
        <v>4.8251157086067267E-5</v>
      </c>
      <c r="AM39" s="52">
        <v>5.6481165659611649E-5</v>
      </c>
      <c r="AN39" s="52">
        <v>3.0170674772802089E-4</v>
      </c>
      <c r="AO39" s="52">
        <v>2.579864245562037E-5</v>
      </c>
      <c r="AP39" s="52">
        <v>1.6608673342578581E-4</v>
      </c>
      <c r="AQ39" s="53">
        <v>1.0150396142301665</v>
      </c>
      <c r="AR39" s="53">
        <v>0.78011187910578406</v>
      </c>
    </row>
    <row r="40" spans="2:44" ht="12.9" customHeight="1" x14ac:dyDescent="0.15">
      <c r="B40" s="25" t="s">
        <v>110</v>
      </c>
      <c r="C40" s="26" t="s">
        <v>132</v>
      </c>
      <c r="D40" s="52">
        <v>2.8689834944507385E-3</v>
      </c>
      <c r="E40" s="52">
        <v>2.0283228402427069E-3</v>
      </c>
      <c r="F40" s="52">
        <v>1.3063641646283883E-2</v>
      </c>
      <c r="G40" s="52">
        <v>2.6983171041507336E-3</v>
      </c>
      <c r="H40" s="52">
        <v>2.8917344745889692E-3</v>
      </c>
      <c r="I40" s="52">
        <v>1.8497669165788461E-3</v>
      </c>
      <c r="J40" s="52">
        <v>1.472091435706528E-3</v>
      </c>
      <c r="K40" s="52">
        <v>2.3560555337917882E-3</v>
      </c>
      <c r="L40" s="52">
        <v>6.9722599677205063E-4</v>
      </c>
      <c r="M40" s="52">
        <v>6.9054605712708301E-4</v>
      </c>
      <c r="N40" s="52">
        <v>1.9502556451880646E-3</v>
      </c>
      <c r="O40" s="52">
        <v>6.0888261281082166E-4</v>
      </c>
      <c r="P40" s="52">
        <v>1.7632997743734404E-3</v>
      </c>
      <c r="Q40" s="52">
        <v>5.1005357878174422E-4</v>
      </c>
      <c r="R40" s="52">
        <v>2.680992814176037E-3</v>
      </c>
      <c r="S40" s="52">
        <v>5.7612565311731298E-4</v>
      </c>
      <c r="T40" s="52">
        <v>1.2251643796892002E-3</v>
      </c>
      <c r="U40" s="52">
        <v>5.8222754116213447E-4</v>
      </c>
      <c r="V40" s="52">
        <v>4.6465945596546799E-4</v>
      </c>
      <c r="W40" s="52">
        <v>2.8810539714195851E-4</v>
      </c>
      <c r="X40" s="52">
        <v>3.0650819079528543E-4</v>
      </c>
      <c r="Y40" s="52">
        <v>1.1743602860844493E-3</v>
      </c>
      <c r="Z40" s="52">
        <v>1.3354528489286524E-3</v>
      </c>
      <c r="AA40" s="52">
        <v>2.3873642379178489E-3</v>
      </c>
      <c r="AB40" s="52">
        <v>6.0007508507075062E-3</v>
      </c>
      <c r="AC40" s="52">
        <v>2.3634951786735414E-3</v>
      </c>
      <c r="AD40" s="52">
        <v>1.1262971237304352E-3</v>
      </c>
      <c r="AE40" s="52">
        <v>3.8927352738065287E-3</v>
      </c>
      <c r="AF40" s="52">
        <v>5.2936788549373822E-4</v>
      </c>
      <c r="AG40" s="52">
        <v>1.468768703848047E-3</v>
      </c>
      <c r="AH40" s="52">
        <v>2.2118298803145498E-3</v>
      </c>
      <c r="AI40" s="52">
        <v>3.999305684274633E-4</v>
      </c>
      <c r="AJ40" s="52">
        <v>1.3732135068631776E-3</v>
      </c>
      <c r="AK40" s="52">
        <v>1.3408598183018534E-3</v>
      </c>
      <c r="AL40" s="52">
        <v>1.0004528967557826</v>
      </c>
      <c r="AM40" s="52">
        <v>2.6449899093743843E-3</v>
      </c>
      <c r="AN40" s="52">
        <v>2.8802867874135368E-3</v>
      </c>
      <c r="AO40" s="52">
        <v>5.9433991881572179E-4</v>
      </c>
      <c r="AP40" s="52">
        <v>6.4919544260488491E-4</v>
      </c>
      <c r="AQ40" s="53">
        <v>1.0743990955199838</v>
      </c>
      <c r="AR40" s="53">
        <v>0.82573279462725802</v>
      </c>
    </row>
    <row r="41" spans="2:44" ht="12.9" customHeight="1" x14ac:dyDescent="0.15">
      <c r="B41" s="25" t="s">
        <v>111</v>
      </c>
      <c r="C41" s="26" t="s">
        <v>16</v>
      </c>
      <c r="D41" s="52">
        <v>3.6929117494728832E-2</v>
      </c>
      <c r="E41" s="52">
        <v>2.7263091765242782E-2</v>
      </c>
      <c r="F41" s="52">
        <v>1.8639915818960785E-2</v>
      </c>
      <c r="G41" s="52">
        <v>6.8713770101476598E-2</v>
      </c>
      <c r="H41" s="52">
        <v>3.8515996374750935E-2</v>
      </c>
      <c r="I41" s="52">
        <v>4.5999367470474478E-2</v>
      </c>
      <c r="J41" s="52">
        <v>3.0350028325237075E-2</v>
      </c>
      <c r="K41" s="52">
        <v>5.7310400222295235E-2</v>
      </c>
      <c r="L41" s="52">
        <v>3.1549562485972391E-2</v>
      </c>
      <c r="M41" s="52">
        <v>3.6901463028881969E-2</v>
      </c>
      <c r="N41" s="52">
        <v>5.7708201996715079E-2</v>
      </c>
      <c r="O41" s="52">
        <v>3.4498571147175389E-2</v>
      </c>
      <c r="P41" s="52">
        <v>2.2887935285685401E-2</v>
      </c>
      <c r="Q41" s="52">
        <v>2.8815117027975613E-2</v>
      </c>
      <c r="R41" s="52">
        <v>3.3881227818582292E-2</v>
      </c>
      <c r="S41" s="52">
        <v>3.097575832403213E-2</v>
      </c>
      <c r="T41" s="52">
        <v>3.3644818036904743E-2</v>
      </c>
      <c r="U41" s="52">
        <v>3.8614880901899684E-2</v>
      </c>
      <c r="V41" s="52">
        <v>3.3569990764353387E-2</v>
      </c>
      <c r="W41" s="52">
        <v>3.6331430275000187E-2</v>
      </c>
      <c r="X41" s="52">
        <v>2.2789543410398436E-2</v>
      </c>
      <c r="Y41" s="52">
        <v>4.3376586846525539E-2</v>
      </c>
      <c r="Z41" s="52">
        <v>7.8466229109936128E-2</v>
      </c>
      <c r="AA41" s="52">
        <v>8.8138884823452446E-2</v>
      </c>
      <c r="AB41" s="52">
        <v>0.15286713941671118</v>
      </c>
      <c r="AC41" s="52">
        <v>5.6150580110591417E-2</v>
      </c>
      <c r="AD41" s="52">
        <v>6.7020079723605283E-2</v>
      </c>
      <c r="AE41" s="52">
        <v>8.9489436085879198E-2</v>
      </c>
      <c r="AF41" s="52">
        <v>2.118302498884423E-2</v>
      </c>
      <c r="AG41" s="52">
        <v>0.13048127975390594</v>
      </c>
      <c r="AH41" s="52">
        <v>0.1129619763665</v>
      </c>
      <c r="AI41" s="52">
        <v>6.2171422825250004E-2</v>
      </c>
      <c r="AJ41" s="52">
        <v>7.037914056051206E-2</v>
      </c>
      <c r="AK41" s="52">
        <v>3.7330183795559461E-2</v>
      </c>
      <c r="AL41" s="52">
        <v>6.4399512645218843E-2</v>
      </c>
      <c r="AM41" s="52">
        <v>1.1062973436074892</v>
      </c>
      <c r="AN41" s="52">
        <v>4.1332754015377483E-2</v>
      </c>
      <c r="AO41" s="52">
        <v>2.4509881553234809E-2</v>
      </c>
      <c r="AP41" s="52">
        <v>3.7628575296418491E-2</v>
      </c>
      <c r="AQ41" s="53">
        <v>3.050074219601755</v>
      </c>
      <c r="AR41" s="53">
        <v>2.3441441077846341</v>
      </c>
    </row>
    <row r="42" spans="2:44" ht="12.9" customHeight="1" x14ac:dyDescent="0.15">
      <c r="B42" s="25" t="s">
        <v>112</v>
      </c>
      <c r="C42" s="26" t="s">
        <v>17</v>
      </c>
      <c r="D42" s="52">
        <v>2.222009337911108E-3</v>
      </c>
      <c r="E42" s="52">
        <v>2.3566272432128679E-4</v>
      </c>
      <c r="F42" s="52">
        <v>1.2072628311633705E-3</v>
      </c>
      <c r="G42" s="52">
        <v>5.6564693624583005E-4</v>
      </c>
      <c r="H42" s="52">
        <v>8.2800354041933874E-4</v>
      </c>
      <c r="I42" s="52">
        <v>4.2679686579973395E-4</v>
      </c>
      <c r="J42" s="52">
        <v>3.4052887272449455E-4</v>
      </c>
      <c r="K42" s="52">
        <v>4.7447099804904857E-4</v>
      </c>
      <c r="L42" s="52">
        <v>2.670005179663439E-4</v>
      </c>
      <c r="M42" s="52">
        <v>2.5253866173578576E-4</v>
      </c>
      <c r="N42" s="52">
        <v>3.6423247041784951E-4</v>
      </c>
      <c r="O42" s="52">
        <v>2.9325051488802837E-4</v>
      </c>
      <c r="P42" s="52">
        <v>1.723995561741587E-4</v>
      </c>
      <c r="Q42" s="52">
        <v>2.5503289775563967E-4</v>
      </c>
      <c r="R42" s="52">
        <v>3.131317304290217E-4</v>
      </c>
      <c r="S42" s="52">
        <v>2.5189153332880366E-4</v>
      </c>
      <c r="T42" s="52">
        <v>3.4472382167533136E-4</v>
      </c>
      <c r="U42" s="52">
        <v>4.3377717757282937E-4</v>
      </c>
      <c r="V42" s="52">
        <v>3.2312386521479079E-4</v>
      </c>
      <c r="W42" s="52">
        <v>4.2701026476271264E-4</v>
      </c>
      <c r="X42" s="52">
        <v>2.5062840855177707E-4</v>
      </c>
      <c r="Y42" s="52">
        <v>3.715321563016918E-4</v>
      </c>
      <c r="Z42" s="52">
        <v>5.9783380143148615E-4</v>
      </c>
      <c r="AA42" s="52">
        <v>4.1885376514468411E-4</v>
      </c>
      <c r="AB42" s="52">
        <v>1.1875281171845541E-3</v>
      </c>
      <c r="AC42" s="52">
        <v>3.2734106309709155E-4</v>
      </c>
      <c r="AD42" s="52">
        <v>9.7469415163703367E-4</v>
      </c>
      <c r="AE42" s="52">
        <v>8.3701905357170387E-4</v>
      </c>
      <c r="AF42" s="52">
        <v>7.1136925101255547E-4</v>
      </c>
      <c r="AG42" s="52">
        <v>6.9992870191472887E-4</v>
      </c>
      <c r="AH42" s="52">
        <v>9.2473224497725565E-3</v>
      </c>
      <c r="AI42" s="52">
        <v>6.597765022942002E-4</v>
      </c>
      <c r="AJ42" s="52">
        <v>7.8294242483833796E-3</v>
      </c>
      <c r="AK42" s="52">
        <v>2.1040572693354978E-2</v>
      </c>
      <c r="AL42" s="52">
        <v>2.5642551237472205E-3</v>
      </c>
      <c r="AM42" s="52">
        <v>2.0768597991678672E-3</v>
      </c>
      <c r="AN42" s="52">
        <v>1.0108000530672532</v>
      </c>
      <c r="AO42" s="52">
        <v>2.7234701294775028E-4</v>
      </c>
      <c r="AP42" s="52">
        <v>3.2651284865169287E-3</v>
      </c>
      <c r="AQ42" s="53">
        <v>1.0741309629718407</v>
      </c>
      <c r="AR42" s="53">
        <v>0.82552672051640674</v>
      </c>
    </row>
    <row r="43" spans="2:44" ht="12.9" customHeight="1" x14ac:dyDescent="0.15">
      <c r="B43" s="25" t="s">
        <v>113</v>
      </c>
      <c r="C43" s="26" t="s">
        <v>18</v>
      </c>
      <c r="D43" s="52">
        <v>9.4018652911920101E-4</v>
      </c>
      <c r="E43" s="52">
        <v>5.3383085592423433E-3</v>
      </c>
      <c r="F43" s="52">
        <v>1.410375845774561E-3</v>
      </c>
      <c r="G43" s="52">
        <v>1.8316238849701981E-3</v>
      </c>
      <c r="H43" s="52">
        <v>1.2289179118982368E-3</v>
      </c>
      <c r="I43" s="52">
        <v>1.8529631823672461E-3</v>
      </c>
      <c r="J43" s="52">
        <v>1.2039967301000285E-3</v>
      </c>
      <c r="K43" s="52">
        <v>1.1307218413651641E-3</v>
      </c>
      <c r="L43" s="52">
        <v>5.4496561729661976E-4</v>
      </c>
      <c r="M43" s="52">
        <v>4.9167979599869477E-4</v>
      </c>
      <c r="N43" s="52">
        <v>1.0850094244540436E-3</v>
      </c>
      <c r="O43" s="52">
        <v>5.1505204142761915E-4</v>
      </c>
      <c r="P43" s="52">
        <v>4.3698149348364324E-4</v>
      </c>
      <c r="Q43" s="52">
        <v>1.0069211357810145E-3</v>
      </c>
      <c r="R43" s="52">
        <v>9.2804178244864255E-4</v>
      </c>
      <c r="S43" s="52">
        <v>1.5358264721135205E-3</v>
      </c>
      <c r="T43" s="52">
        <v>2.1331450731017121E-3</v>
      </c>
      <c r="U43" s="52">
        <v>2.0532762521652246E-3</v>
      </c>
      <c r="V43" s="52">
        <v>1.2539639885893348E-3</v>
      </c>
      <c r="W43" s="52">
        <v>1.3465289891555815E-3</v>
      </c>
      <c r="X43" s="52">
        <v>4.4777468980403964E-4</v>
      </c>
      <c r="Y43" s="52">
        <v>1.4188800361858035E-3</v>
      </c>
      <c r="Z43" s="52">
        <v>1.4946387745496219E-3</v>
      </c>
      <c r="AA43" s="52">
        <v>5.0099836729156804E-4</v>
      </c>
      <c r="AB43" s="52">
        <v>2.1723885104523357E-3</v>
      </c>
      <c r="AC43" s="52">
        <v>3.3117067374886021E-3</v>
      </c>
      <c r="AD43" s="52">
        <v>2.542636377752584E-3</v>
      </c>
      <c r="AE43" s="52">
        <v>4.0022188211659331E-3</v>
      </c>
      <c r="AF43" s="52">
        <v>6.2851631797399942E-4</v>
      </c>
      <c r="AG43" s="52">
        <v>2.3061798364051858E-3</v>
      </c>
      <c r="AH43" s="52">
        <v>3.1991913208508768E-3</v>
      </c>
      <c r="AI43" s="52">
        <v>3.227752630094683E-3</v>
      </c>
      <c r="AJ43" s="52">
        <v>3.9108478028703443E-3</v>
      </c>
      <c r="AK43" s="52">
        <v>2.8878056980485138E-3</v>
      </c>
      <c r="AL43" s="52">
        <v>5.2699661166012027E-3</v>
      </c>
      <c r="AM43" s="52">
        <v>1.9404007007604704E-3</v>
      </c>
      <c r="AN43" s="52">
        <v>2.3481016978094018E-3</v>
      </c>
      <c r="AO43" s="52">
        <v>1.0008076494206866</v>
      </c>
      <c r="AP43" s="52">
        <v>8.8594190850626111E-4</v>
      </c>
      <c r="AQ43" s="53">
        <v>1.0715720823161508</v>
      </c>
      <c r="AR43" s="53">
        <v>0.82356008476275522</v>
      </c>
    </row>
    <row r="44" spans="2:44" ht="12.9" customHeight="1" x14ac:dyDescent="0.15">
      <c r="B44" s="27" t="s">
        <v>114</v>
      </c>
      <c r="C44" s="26" t="s">
        <v>19</v>
      </c>
      <c r="D44" s="52">
        <v>7.6222570759546691E-3</v>
      </c>
      <c r="E44" s="52">
        <v>1.722781910047337E-3</v>
      </c>
      <c r="F44" s="52">
        <v>8.9839278453828757E-3</v>
      </c>
      <c r="G44" s="52">
        <v>7.0765126768928821E-3</v>
      </c>
      <c r="H44" s="52">
        <v>8.9647549617807593E-3</v>
      </c>
      <c r="I44" s="52">
        <v>5.7218899534054396E-3</v>
      </c>
      <c r="J44" s="52">
        <v>6.2375485661520192E-3</v>
      </c>
      <c r="K44" s="52">
        <v>1.7109848405197608E-3</v>
      </c>
      <c r="L44" s="52">
        <v>2.064109903613625E-2</v>
      </c>
      <c r="M44" s="52">
        <v>4.5269970464880335E-3</v>
      </c>
      <c r="N44" s="52">
        <v>1.1473367258179823E-2</v>
      </c>
      <c r="O44" s="52">
        <v>1.6354874369430391E-2</v>
      </c>
      <c r="P44" s="52">
        <v>3.0450410722328756E-3</v>
      </c>
      <c r="Q44" s="52">
        <v>5.5179837200859229E-3</v>
      </c>
      <c r="R44" s="52">
        <v>8.8326389665350918E-3</v>
      </c>
      <c r="S44" s="52">
        <v>7.0723928539475648E-3</v>
      </c>
      <c r="T44" s="52">
        <v>3.8801363653549665E-3</v>
      </c>
      <c r="U44" s="52">
        <v>1.6165111511673204E-3</v>
      </c>
      <c r="V44" s="52">
        <v>3.1807607436043586E-3</v>
      </c>
      <c r="W44" s="52">
        <v>2.1618654922879337E-3</v>
      </c>
      <c r="X44" s="52">
        <v>2.0335125666977004E-3</v>
      </c>
      <c r="Y44" s="52">
        <v>3.3929277481873372E-3</v>
      </c>
      <c r="Z44" s="52">
        <v>1.5310422035765955E-2</v>
      </c>
      <c r="AA44" s="52">
        <v>4.7800818153892668E-3</v>
      </c>
      <c r="AB44" s="52">
        <v>1.1756693638153171E-2</v>
      </c>
      <c r="AC44" s="52">
        <v>8.9483579734592512E-3</v>
      </c>
      <c r="AD44" s="52">
        <v>5.2706055775010247E-3</v>
      </c>
      <c r="AE44" s="52">
        <v>1.2209454549469589E-2</v>
      </c>
      <c r="AF44" s="52">
        <v>4.1690619853173728E-3</v>
      </c>
      <c r="AG44" s="52">
        <v>3.4481025256579913E-3</v>
      </c>
      <c r="AH44" s="52">
        <v>8.470260304623509E-3</v>
      </c>
      <c r="AI44" s="52">
        <v>1.5896721679471678E-3</v>
      </c>
      <c r="AJ44" s="52">
        <v>8.0645262926203071E-3</v>
      </c>
      <c r="AK44" s="52">
        <v>3.9986299261087913E-3</v>
      </c>
      <c r="AL44" s="52">
        <v>1.452620698791761E-2</v>
      </c>
      <c r="AM44" s="52">
        <v>6.7081561012330296E-3</v>
      </c>
      <c r="AN44" s="52">
        <v>7.8340645836551034E-3</v>
      </c>
      <c r="AO44" s="52">
        <v>2.9307744989899433E-3</v>
      </c>
      <c r="AP44" s="52">
        <v>1.0015463604068968</v>
      </c>
      <c r="AQ44" s="53">
        <v>1.2633321975911773</v>
      </c>
      <c r="AR44" s="53">
        <v>0.97093792279738123</v>
      </c>
    </row>
    <row r="45" spans="2:44" ht="12.9" customHeight="1" x14ac:dyDescent="0.15">
      <c r="B45" s="42"/>
      <c r="C45" s="43" t="s">
        <v>144</v>
      </c>
      <c r="D45" s="54">
        <v>1.4341733746695577</v>
      </c>
      <c r="E45" s="54">
        <v>1.3656267615505668</v>
      </c>
      <c r="F45" s="54">
        <v>1.2022749098007994</v>
      </c>
      <c r="G45" s="54">
        <v>1.6049949978330937</v>
      </c>
      <c r="H45" s="54">
        <v>1.5262479472506691</v>
      </c>
      <c r="I45" s="54">
        <v>1.2507278284843697</v>
      </c>
      <c r="J45" s="54">
        <v>1.5014776066552931</v>
      </c>
      <c r="K45" s="54">
        <v>1.2391538138674103</v>
      </c>
      <c r="L45" s="54">
        <v>1.2005450217287963</v>
      </c>
      <c r="M45" s="54">
        <v>1.2040596151166489</v>
      </c>
      <c r="N45" s="54">
        <v>1.3470348344299237</v>
      </c>
      <c r="O45" s="54">
        <v>1.2801483146648918</v>
      </c>
      <c r="P45" s="54">
        <v>1.1508844852123947</v>
      </c>
      <c r="Q45" s="54">
        <v>1.1695777245649246</v>
      </c>
      <c r="R45" s="54">
        <v>1.1545947692720107</v>
      </c>
      <c r="S45" s="54">
        <v>1.1662759176760551</v>
      </c>
      <c r="T45" s="54">
        <v>1.1971307154574755</v>
      </c>
      <c r="U45" s="54">
        <v>1.1978235394373336</v>
      </c>
      <c r="V45" s="54">
        <v>1.1902442181220414</v>
      </c>
      <c r="W45" s="54">
        <v>1.209228883161974</v>
      </c>
      <c r="X45" s="54">
        <v>1.1265059689483692</v>
      </c>
      <c r="Y45" s="54">
        <v>1.321986327296039</v>
      </c>
      <c r="Z45" s="54">
        <v>1.2942536587909645</v>
      </c>
      <c r="AA45" s="54">
        <v>1.320475016311613</v>
      </c>
      <c r="AB45" s="54">
        <v>1.5110881877391169</v>
      </c>
      <c r="AC45" s="54">
        <v>1.2928995411468085</v>
      </c>
      <c r="AD45" s="54">
        <v>1.297818112449892</v>
      </c>
      <c r="AE45" s="54">
        <v>1.3464381369138467</v>
      </c>
      <c r="AF45" s="54">
        <v>1.1898875715151209</v>
      </c>
      <c r="AG45" s="54">
        <v>1.3637119071689516</v>
      </c>
      <c r="AH45" s="54">
        <v>1.455682767328504</v>
      </c>
      <c r="AI45" s="54">
        <v>1.2267403075456338</v>
      </c>
      <c r="AJ45" s="54">
        <v>1.2348656024118969</v>
      </c>
      <c r="AK45" s="54">
        <v>1.2225307312424849</v>
      </c>
      <c r="AL45" s="54">
        <v>1.3151841398731856</v>
      </c>
      <c r="AM45" s="54">
        <v>1.2598677045063238</v>
      </c>
      <c r="AN45" s="54">
        <v>1.38185313918051</v>
      </c>
      <c r="AO45" s="54">
        <v>1.6326053469988389</v>
      </c>
      <c r="AP45" s="54">
        <v>1.3580827114651661</v>
      </c>
      <c r="AQ45" s="55"/>
      <c r="AR45" s="22"/>
    </row>
    <row r="46" spans="2:44" ht="12.9" customHeight="1" x14ac:dyDescent="0.15">
      <c r="B46" s="42"/>
      <c r="C46" s="43" t="s">
        <v>145</v>
      </c>
      <c r="D46" s="54">
        <v>1.1022384452704268</v>
      </c>
      <c r="E46" s="54">
        <v>1.0495567307669498</v>
      </c>
      <c r="F46" s="54">
        <v>0.92401215276486948</v>
      </c>
      <c r="G46" s="54">
        <v>1.2335239395208892</v>
      </c>
      <c r="H46" s="54">
        <v>1.1730026468120478</v>
      </c>
      <c r="I46" s="54">
        <v>0.96125079538776581</v>
      </c>
      <c r="J46" s="54">
        <v>1.1539653238573131</v>
      </c>
      <c r="K46" s="54">
        <v>0.95235555015294626</v>
      </c>
      <c r="L46" s="54">
        <v>0.92268264186147819</v>
      </c>
      <c r="M46" s="54">
        <v>0.92538379363294865</v>
      </c>
      <c r="N46" s="54">
        <v>1.0352678468663121</v>
      </c>
      <c r="O46" s="54">
        <v>0.98386200231676801</v>
      </c>
      <c r="P46" s="54">
        <v>0.88451588076556431</v>
      </c>
      <c r="Q46" s="54">
        <v>0.89888262849977585</v>
      </c>
      <c r="R46" s="54">
        <v>0.88736743121658623</v>
      </c>
      <c r="S46" s="54">
        <v>0.89634501445948644</v>
      </c>
      <c r="T46" s="54">
        <v>0.92005856606796077</v>
      </c>
      <c r="U46" s="54">
        <v>0.92059103811066667</v>
      </c>
      <c r="V46" s="54">
        <v>0.91476592694187409</v>
      </c>
      <c r="W46" s="54">
        <v>0.929356650802172</v>
      </c>
      <c r="X46" s="54">
        <v>0.8657796956296141</v>
      </c>
      <c r="Y46" s="54">
        <v>1.0160167381459599</v>
      </c>
      <c r="Z46" s="54">
        <v>0.99470270878512579</v>
      </c>
      <c r="AA46" s="54">
        <v>1.0148552153487753</v>
      </c>
      <c r="AB46" s="54">
        <v>1.1613515660920917</v>
      </c>
      <c r="AC46" s="54">
        <v>0.99366199742262984</v>
      </c>
      <c r="AD46" s="54">
        <v>0.99744218082431346</v>
      </c>
      <c r="AE46" s="54">
        <v>1.034809253118838</v>
      </c>
      <c r="AF46" s="54">
        <v>0.91449182507353233</v>
      </c>
      <c r="AG46" s="54">
        <v>1.0480850634261742</v>
      </c>
      <c r="AH46" s="54">
        <v>1.1187695564609206</v>
      </c>
      <c r="AI46" s="54">
        <v>0.94281511093539205</v>
      </c>
      <c r="AJ46" s="54">
        <v>0.94905983178918496</v>
      </c>
      <c r="AK46" s="54">
        <v>0.93957982786461325</v>
      </c>
      <c r="AL46" s="54">
        <v>1.0107888956676183</v>
      </c>
      <c r="AM46" s="54">
        <v>0.96827527577091643</v>
      </c>
      <c r="AN46" s="54">
        <v>1.0620275641871562</v>
      </c>
      <c r="AO46" s="54">
        <v>1.2547439599698371</v>
      </c>
      <c r="AP46" s="54">
        <v>1.0437587274125155</v>
      </c>
      <c r="AQ46" s="56"/>
      <c r="AR46" s="14"/>
    </row>
    <row r="47" spans="2:44" ht="12.9" customHeight="1" x14ac:dyDescent="0.15">
      <c r="B47" s="19"/>
      <c r="C47" s="19"/>
      <c r="D47" s="20"/>
      <c r="E47" s="20"/>
      <c r="F47" s="20"/>
      <c r="AL47" s="10"/>
      <c r="AM47" s="10"/>
      <c r="AN47" s="10"/>
    </row>
  </sheetData>
  <sheetProtection sheet="1" objects="1" scenarios="1"/>
  <phoneticPr fontId="1"/>
  <pageMargins left="0.78740157480314965" right="0.39370078740157483" top="0.78740157480314965" bottom="0.78740157480314965" header="0.51181102362204722" footer="0.51181102362204722"/>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入力・結果</vt:lpstr>
      <vt:lpstr>計算</vt:lpstr>
      <vt:lpstr>取引基本表</vt:lpstr>
      <vt:lpstr>逆行列係数表</vt:lpstr>
      <vt:lpstr>入力・結果!Print_Area</vt:lpstr>
      <vt:lpstr>逆行列係数表!Print_Titles</vt:lpstr>
      <vt:lpstr>計算!Print_Titles</vt:lpstr>
      <vt:lpstr>取引基本表!Print_Titles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2026-06-15T04:46:56Z</dcterms:created>
  <dcterms:modified xsi:type="dcterms:W3CDTF">2026-06-15T04:48:47Z</dcterms:modified>
</cp:coreProperties>
</file>