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結核" sheetId="1" r:id="rId1"/>
    <sheet name="結核２" sheetId="2" r:id="rId2"/>
    <sheet name="結核３" sheetId="3" r:id="rId3"/>
    <sheet name="結核４" sheetId="4" r:id="rId4"/>
    <sheet name="結核５" sheetId="5" r:id="rId5"/>
    <sheet name="結核６" sheetId="6" r:id="rId6"/>
  </sheets>
  <definedNames>
    <definedName name="_xlnm.Print_Area" localSheetId="4">'結核５'!$A$1:$T$43</definedName>
    <definedName name="_xlnm.Print_Area" localSheetId="5">'結核６'!$A$1:$T$38</definedName>
  </definedNames>
  <calcPr fullCalcOnLoad="1"/>
</workbook>
</file>

<file path=xl/sharedStrings.xml><?xml version="1.0" encoding="utf-8"?>
<sst xmlns="http://schemas.openxmlformats.org/spreadsheetml/2006/main" count="1134" uniqueCount="208">
  <si>
    <t>-</t>
  </si>
  <si>
    <t>１５年</t>
  </si>
  <si>
    <t>-</t>
  </si>
  <si>
    <t>管 理 健 診</t>
  </si>
  <si>
    <t>-</t>
  </si>
  <si>
    <t xml:space="preserve">   結核登録の推移</t>
  </si>
  <si>
    <t>２　予防対策について</t>
  </si>
  <si>
    <t>（１）結核予防事業</t>
  </si>
  <si>
    <t>-</t>
  </si>
  <si>
    <t>区分</t>
  </si>
  <si>
    <t>受診人員</t>
  </si>
  <si>
    <t>ﾂﾍﾞﾙｸﾘﾝ反応</t>
  </si>
  <si>
    <t>B C G
接種者数</t>
  </si>
  <si>
    <t>間接
撮影
者数</t>
  </si>
  <si>
    <t>直接
撮影
者数</t>
  </si>
  <si>
    <t>精　　　　　　密　　　　　　検　　　　　　査</t>
  </si>
  <si>
    <t>受診率</t>
  </si>
  <si>
    <t>患 者 率</t>
  </si>
  <si>
    <t>被判定者数</t>
  </si>
  <si>
    <t>直接撮
影者数</t>
  </si>
  <si>
    <t>赤沈検
査者数</t>
  </si>
  <si>
    <t>断層撮
影者数</t>
  </si>
  <si>
    <t>かくたん検査者数</t>
  </si>
  <si>
    <t>結核
患者数</t>
  </si>
  <si>
    <t>発病恐れのある者</t>
  </si>
  <si>
    <t>とまつ</t>
  </si>
  <si>
    <t>培　養</t>
  </si>
  <si>
    <t>（千人対）</t>
  </si>
  <si>
    <t>患者家族
健      診</t>
  </si>
  <si>
    <t>保　健　所</t>
  </si>
  <si>
    <t>委　　　託</t>
  </si>
  <si>
    <t>-</t>
  </si>
  <si>
    <t>そ　の　他</t>
  </si>
  <si>
    <t>計</t>
  </si>
  <si>
    <t>接触者
健   診</t>
  </si>
  <si>
    <t>第 ３ ４ 条</t>
  </si>
  <si>
    <t>第 ３ ５ 条</t>
  </si>
  <si>
    <t>命令入所解除</t>
  </si>
  <si>
    <t>合　   計</t>
  </si>
  <si>
    <t>被用者保険</t>
  </si>
  <si>
    <t>国民健康保険</t>
  </si>
  <si>
    <t>生活
保護</t>
  </si>
  <si>
    <t>老人
保健</t>
  </si>
  <si>
    <t>退職者</t>
  </si>
  <si>
    <t>合   　計</t>
  </si>
  <si>
    <t>喀痰塗抹陽性</t>
  </si>
  <si>
    <t xml:space="preserve"> ７年</t>
  </si>
  <si>
    <t xml:space="preserve"> ８年</t>
  </si>
  <si>
    <t>１０年</t>
  </si>
  <si>
    <t>１１年</t>
  </si>
  <si>
    <t>１２年</t>
  </si>
  <si>
    <t>１３年</t>
  </si>
  <si>
    <t>登 録 者 数（数）</t>
  </si>
  <si>
    <t>新登録患者（数）</t>
  </si>
  <si>
    <t>*平成９年度より集計方法が変更</t>
  </si>
  <si>
    <t>その他肺結核活動性</t>
  </si>
  <si>
    <t>区分</t>
  </si>
  <si>
    <t>計</t>
  </si>
  <si>
    <t>その他</t>
  </si>
  <si>
    <t>実施機関名</t>
  </si>
  <si>
    <t>一般住民</t>
  </si>
  <si>
    <t>保健所</t>
  </si>
  <si>
    <r>
      <t>*</t>
    </r>
    <r>
      <rPr>
        <sz val="12"/>
        <rFont val="ＭＳ Ｐゴシック"/>
        <family val="3"/>
      </rPr>
      <t>９年</t>
    </r>
  </si>
  <si>
    <t>１４年</t>
  </si>
  <si>
    <t>直接</t>
  </si>
  <si>
    <t>保健事業団</t>
  </si>
  <si>
    <t>乳幼児</t>
  </si>
  <si>
    <t>学校関係</t>
  </si>
  <si>
    <t>施設関係</t>
  </si>
  <si>
    <t>一般事業所</t>
  </si>
  <si>
    <t>県職員</t>
  </si>
  <si>
    <t>国家公務員</t>
  </si>
  <si>
    <t>警察職員</t>
  </si>
  <si>
    <t>県教職員</t>
  </si>
  <si>
    <t>ツベルクリン反応</t>
  </si>
  <si>
    <t>者数</t>
  </si>
  <si>
    <t>接　種</t>
  </si>
  <si>
    <t>者　数</t>
  </si>
  <si>
    <t>間接</t>
  </si>
  <si>
    <t>撮影</t>
  </si>
  <si>
    <t>精密検査</t>
  </si>
  <si>
    <t>直接撮</t>
  </si>
  <si>
    <t>影者数</t>
  </si>
  <si>
    <t>赤沈検</t>
  </si>
  <si>
    <t>査者数</t>
  </si>
  <si>
    <t>断層撮</t>
  </si>
  <si>
    <t>塗抹</t>
  </si>
  <si>
    <t>培養</t>
  </si>
  <si>
    <t>喀痰検査者数</t>
  </si>
  <si>
    <t>被注射</t>
  </si>
  <si>
    <t>被判定</t>
  </si>
  <si>
    <t>陽　性</t>
  </si>
  <si>
    <t>患者数</t>
  </si>
  <si>
    <t>発病の恐れ</t>
  </si>
  <si>
    <t>のある者</t>
  </si>
  <si>
    <t>結　核</t>
  </si>
  <si>
    <t>被発見者数</t>
  </si>
  <si>
    <t>対象人員</t>
  </si>
  <si>
    <t>受診者数</t>
  </si>
  <si>
    <t>受診率（％）</t>
  </si>
  <si>
    <t>開催回数</t>
  </si>
  <si>
    <t>性別</t>
  </si>
  <si>
    <t>男</t>
  </si>
  <si>
    <t>女</t>
  </si>
  <si>
    <t>年　　　　　　　　　　　　　　齢</t>
  </si>
  <si>
    <t>菌陽性その他</t>
  </si>
  <si>
    <t>活動性肺外結核</t>
  </si>
  <si>
    <t>不活動性肺結核</t>
  </si>
  <si>
    <t>活 動 性 肺 外 結 核</t>
  </si>
  <si>
    <t>合　　         　　 計</t>
  </si>
  <si>
    <t>可決件数</t>
  </si>
  <si>
    <t>否決件数</t>
  </si>
  <si>
    <t>保留件数</t>
  </si>
  <si>
    <t>本  人</t>
  </si>
  <si>
    <t>家  族</t>
  </si>
  <si>
    <t>一  般</t>
  </si>
  <si>
    <t>区        分</t>
  </si>
  <si>
    <t>区      分</t>
  </si>
  <si>
    <t>活 動 性 不 明</t>
  </si>
  <si>
    <t>活動性
肺結核</t>
  </si>
  <si>
    <t>その他菌陽性</t>
  </si>
  <si>
    <t>菌陰性・その他</t>
  </si>
  <si>
    <t>総     数</t>
  </si>
  <si>
    <t>区   分</t>
  </si>
  <si>
    <t>対象
人員</t>
  </si>
  <si>
    <t>受診
者数</t>
  </si>
  <si>
    <t>　結核新登録患者の推移（活動性分類）</t>
  </si>
  <si>
    <t>　結核予防法に基づく定期外健康診断・管理検診実施状況</t>
  </si>
  <si>
    <t>　結核医療費公費負担実積状況</t>
  </si>
  <si>
    <t>患者数(対千人)</t>
  </si>
  <si>
    <t>喀痰塗抹陽性肺結核</t>
  </si>
  <si>
    <t>診査件数</t>
  </si>
  <si>
    <t>-</t>
  </si>
  <si>
    <t>-</t>
  </si>
  <si>
    <t>ＢＣＧ</t>
  </si>
  <si>
    <t>-</t>
  </si>
  <si>
    <t>０～４</t>
  </si>
  <si>
    <t>５～９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</si>
  <si>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</si>
  <si>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</si>
  <si>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</si>
  <si>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</si>
  <si>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</si>
  <si>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</si>
  <si>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</t>
  </si>
  <si>
    <t>計</t>
  </si>
  <si>
    <t>（平成１６年度）</t>
  </si>
  <si>
    <t>（各年度末現在）</t>
  </si>
  <si>
    <t>回数</t>
  </si>
  <si>
    <t>結核患者服薬支援事業（ＤＯＴＳ）</t>
  </si>
  <si>
    <t>人数</t>
  </si>
  <si>
    <t>服薬支援者研修会</t>
  </si>
  <si>
    <t>個別患者服薬支援検討会</t>
  </si>
  <si>
    <t>対象者6名</t>
  </si>
  <si>
    <t>参加者32名</t>
  </si>
  <si>
    <t>個別支援（訪問）</t>
  </si>
  <si>
    <t>電話確認</t>
  </si>
  <si>
    <t>来所確認</t>
  </si>
  <si>
    <t>備考</t>
  </si>
  <si>
    <t>訪問看護ステーション看護師等</t>
  </si>
  <si>
    <t>４５（１１）</t>
  </si>
  <si>
    <t>湯梨浜町</t>
  </si>
  <si>
    <t>　　　　（各年度末現在）</t>
  </si>
  <si>
    <t>１６年</t>
  </si>
  <si>
    <t>　結核登録者数（性別・年齢別・活動性分類別）</t>
  </si>
  <si>
    <t>　結核新登録患者数（性別・年齢別・活動性分類別）</t>
  </si>
  <si>
    <t>倉 吉 市</t>
  </si>
  <si>
    <t>三 朝 町</t>
  </si>
  <si>
    <t>北 条 町</t>
  </si>
  <si>
    <t>大 栄 町</t>
  </si>
  <si>
    <t>琴 浦 町</t>
  </si>
  <si>
    <t>平成１６年度</t>
  </si>
  <si>
    <t>倉吉市</t>
  </si>
  <si>
    <t>湯梨浜町</t>
  </si>
  <si>
    <t>三朝町</t>
  </si>
  <si>
    <t>北条町</t>
  </si>
  <si>
    <t>大栄町</t>
  </si>
  <si>
    <t>琴浦町</t>
  </si>
  <si>
    <t>　結核予防法に基づく結核健康診断・予防接種</t>
  </si>
  <si>
    <t>９年</t>
  </si>
  <si>
    <t>1５年度末現在</t>
  </si>
  <si>
    <t>１６ 年 度 中 登 録</t>
  </si>
  <si>
    <t>１６　年　度　中　登　録　除　外</t>
  </si>
  <si>
    <t>1６年度末現在</t>
  </si>
  <si>
    <t>新　規</t>
  </si>
  <si>
    <t>転　入</t>
  </si>
  <si>
    <t>死　亡</t>
  </si>
  <si>
    <t>治　癒</t>
  </si>
  <si>
    <t>転　出</t>
  </si>
  <si>
    <t>転　症</t>
  </si>
  <si>
    <t>平成１６年度</t>
  </si>
  <si>
    <t>被　発　見　者　数</t>
  </si>
  <si>
    <t>（％）</t>
  </si>
  <si>
    <t>-</t>
  </si>
  <si>
    <t>陽性者数</t>
  </si>
  <si>
    <t>　結核診査協議会実施状況</t>
  </si>
  <si>
    <t>１０～１９</t>
  </si>
  <si>
    <t>対　象　人　員</t>
  </si>
  <si>
    <t>（　）内については訪問看護ステーション委託分（再掲）</t>
  </si>
  <si>
    <t>市町</t>
  </si>
  <si>
    <t>　市町別結核登録者数</t>
  </si>
  <si>
    <t>　結核予防法に基づく市町一般住民結核健康検診・予防接種状況</t>
  </si>
  <si>
    <t>市  町</t>
  </si>
  <si>
    <t>（平成１６年度末現在）</t>
  </si>
  <si>
    <t>（平成１６年度）</t>
  </si>
  <si>
    <t>　　　　　　　　　（平成１６年度末現在）　　　　　　</t>
  </si>
  <si>
    <t>（平成１６年度末現在）</t>
  </si>
  <si>
    <t>（平成１６年度）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</si>
</sst>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name val="平成明朝"/>
      <family val="3"/>
    </font>
    <font>
      <sz val="6"/>
      <name val="Osaka"/>
      <family val="3"/>
    </font>
    <font>
      <sz val="11"/>
      <name val="平成明朝"/>
      <family val="3"/>
    </font>
    <font>
      <sz val="8"/>
      <name val="平成明朝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.7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b/>
      <sz val="20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15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5" fillId="0" borderId="1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5" fillId="0" borderId="27" xfId="0" applyFont="1" applyBorder="1" applyAlignment="1">
      <alignment vertical="center" wrapText="1"/>
    </xf>
    <xf numFmtId="0" fontId="15" fillId="0" borderId="27" xfId="0" applyFont="1" applyBorder="1" applyAlignment="1">
      <alignment vertical="center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2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204" fontId="5" fillId="0" borderId="1" xfId="0" applyNumberFormat="1" applyFont="1" applyBorder="1" applyAlignment="1">
      <alignment horizontal="right" vertical="center"/>
    </xf>
    <xf numFmtId="204" fontId="8" fillId="0" borderId="1" xfId="0" applyNumberFormat="1" applyFont="1" applyBorder="1" applyAlignment="1">
      <alignment horizontal="right" vertical="center"/>
    </xf>
    <xf numFmtId="204" fontId="10" fillId="0" borderId="1" xfId="0" applyNumberFormat="1" applyFont="1" applyBorder="1" applyAlignment="1">
      <alignment horizontal="right"/>
    </xf>
    <xf numFmtId="205" fontId="10" fillId="0" borderId="1" xfId="0" applyNumberFormat="1" applyFont="1" applyBorder="1" applyAlignment="1">
      <alignment horizontal="right"/>
    </xf>
    <xf numFmtId="203" fontId="5" fillId="0" borderId="1" xfId="0" applyNumberFormat="1" applyFont="1" applyBorder="1" applyAlignment="1">
      <alignment horizontal="right" vertical="center"/>
    </xf>
    <xf numFmtId="203" fontId="8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 textRotation="180"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 quotePrefix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11" xfId="0" applyFont="1" applyBorder="1" applyAlignment="1" quotePrefix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5" xfId="0" applyFont="1" applyBorder="1" applyAlignment="1" quotePrefix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 textRotation="180"/>
    </xf>
    <xf numFmtId="0" fontId="20" fillId="0" borderId="0" xfId="0" applyFont="1" applyAlignment="1">
      <alignment horizontal="center"/>
    </xf>
    <xf numFmtId="0" fontId="0" fillId="0" borderId="8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0" fillId="0" borderId="0" xfId="0" applyFont="1" applyAlignment="1">
      <alignment horizontal="center" vertical="center" textRotation="180"/>
    </xf>
    <xf numFmtId="58" fontId="5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 textRotation="180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5" fillId="0" borderId="23" xfId="0" applyFont="1" applyBorder="1" applyAlignment="1" quotePrefix="1">
      <alignment horizontal="right"/>
    </xf>
    <xf numFmtId="0" fontId="5" fillId="0" borderId="23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12" fillId="0" borderId="2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5" fillId="0" borderId="41" xfId="0" applyFont="1" applyBorder="1" applyAlignment="1" quotePrefix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top" textRotation="255" wrapText="1"/>
    </xf>
    <xf numFmtId="0" fontId="5" fillId="0" borderId="47" xfId="0" applyFont="1" applyBorder="1" applyAlignment="1">
      <alignment horizontal="center" vertical="top" textRotation="255" wrapText="1"/>
    </xf>
    <xf numFmtId="0" fontId="5" fillId="0" borderId="12" xfId="0" applyFont="1" applyBorder="1" applyAlignment="1">
      <alignment horizontal="center" vertical="top" textRotation="255" wrapText="1"/>
    </xf>
    <xf numFmtId="0" fontId="5" fillId="0" borderId="2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8" fillId="0" borderId="0" xfId="0" applyFont="1" applyAlignment="1">
      <alignment horizontal="left" vertical="center" wrapText="1"/>
    </xf>
    <xf numFmtId="0" fontId="5" fillId="0" borderId="41" xfId="0" applyFont="1" applyBorder="1" applyAlignment="1" quotePrefix="1">
      <alignment horizontal="right" vertical="center"/>
    </xf>
    <xf numFmtId="0" fontId="0" fillId="0" borderId="41" xfId="0" applyBorder="1" applyAlignment="1">
      <alignment vertical="center"/>
    </xf>
    <xf numFmtId="0" fontId="5" fillId="0" borderId="34" xfId="0" applyFont="1" applyBorder="1" applyAlignment="1">
      <alignment horizontal="center" vertical="center" textRotation="255"/>
    </xf>
    <xf numFmtId="0" fontId="0" fillId="0" borderId="48" xfId="0" applyBorder="1" applyAlignment="1">
      <alignment vertical="center" textRotation="255"/>
    </xf>
    <xf numFmtId="0" fontId="5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top" textRotation="255" wrapText="1"/>
    </xf>
    <xf numFmtId="0" fontId="0" fillId="0" borderId="45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textRotation="255" wrapText="1"/>
    </xf>
    <xf numFmtId="0" fontId="5" fillId="0" borderId="6" xfId="0" applyFont="1" applyBorder="1" applyAlignment="1">
      <alignment horizontal="center" vertical="top" textRotation="255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textRotation="255" wrapText="1"/>
    </xf>
    <xf numFmtId="0" fontId="0" fillId="0" borderId="10" xfId="0" applyBorder="1" applyAlignment="1">
      <alignment horizontal="center" vertical="top" textRotation="255" wrapText="1"/>
    </xf>
    <xf numFmtId="0" fontId="5" fillId="0" borderId="44" xfId="0" applyFont="1" applyBorder="1" applyAlignment="1">
      <alignment horizontal="center" vertical="top" textRotation="255" wrapText="1"/>
    </xf>
    <xf numFmtId="0" fontId="5" fillId="0" borderId="45" xfId="0" applyFont="1" applyBorder="1" applyAlignment="1">
      <alignment horizontal="center" vertical="top" textRotation="255" wrapText="1"/>
    </xf>
    <xf numFmtId="0" fontId="5" fillId="0" borderId="13" xfId="0" applyFont="1" applyBorder="1" applyAlignment="1">
      <alignment horizontal="center" vertical="top" textRotation="255" wrapText="1"/>
    </xf>
    <xf numFmtId="0" fontId="5" fillId="0" borderId="9" xfId="0" applyFont="1" applyBorder="1" applyAlignment="1">
      <alignment horizontal="center" vertical="top" textRotation="255" wrapText="1"/>
    </xf>
    <xf numFmtId="0" fontId="5" fillId="0" borderId="7" xfId="0" applyFont="1" applyBorder="1" applyAlignment="1">
      <alignment horizontal="center" vertical="top" textRotation="255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textRotation="255" wrapText="1"/>
    </xf>
    <xf numFmtId="0" fontId="5" fillId="0" borderId="5" xfId="0" applyFont="1" applyBorder="1" applyAlignment="1">
      <alignment horizontal="center" vertical="top" textRotation="255" wrapText="1"/>
    </xf>
    <xf numFmtId="0" fontId="5" fillId="0" borderId="2" xfId="0" applyFont="1" applyBorder="1" applyAlignment="1">
      <alignment horizontal="center" vertical="top" textRotation="255" wrapText="1" readingOrder="1"/>
    </xf>
    <xf numFmtId="0" fontId="5" fillId="0" borderId="4" xfId="0" applyFont="1" applyBorder="1" applyAlignment="1">
      <alignment horizontal="center" vertical="top" textRotation="255" wrapText="1" readingOrder="1"/>
    </xf>
    <xf numFmtId="0" fontId="5" fillId="0" borderId="58" xfId="0" applyFont="1" applyBorder="1" applyAlignment="1">
      <alignment horizontal="center" vertical="top" textRotation="255" wrapText="1" readingOrder="1"/>
    </xf>
    <xf numFmtId="0" fontId="5" fillId="0" borderId="0" xfId="0" applyFont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center" vertical="center" textRotation="255" wrapText="1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 textRotation="255" wrapText="1"/>
    </xf>
    <xf numFmtId="0" fontId="5" fillId="0" borderId="59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ＭＳ Ｐゴシック"/>
                <a:ea typeface="ＭＳ Ｐゴシック"/>
                <a:cs typeface="ＭＳ Ｐゴシック"/>
              </a:rPr>
              <a:t>結核登録の推移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875"/>
          <c:w val="0.959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v>登 録 者 数（数）</c:v>
          </c:tx>
          <c:spPr>
            <a:pattFill prst="pct50">
              <a:fgClr>
                <a:srgbClr val="FFFFFF"/>
              </a:fgClr>
              <a:bgClr>
                <a:srgbClr val="333333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164</c:v>
              </c:pt>
              <c:pt idx="1">
                <c:v>168</c:v>
              </c:pt>
              <c:pt idx="2">
                <c:v>117</c:v>
              </c:pt>
              <c:pt idx="3">
                <c:v>95</c:v>
              </c:pt>
              <c:pt idx="4">
                <c:v>88</c:v>
              </c:pt>
              <c:pt idx="5">
                <c:v>60</c:v>
              </c:pt>
              <c:pt idx="6">
                <c:v>71</c:v>
              </c:pt>
              <c:pt idx="7">
                <c:v>69</c:v>
              </c:pt>
              <c:pt idx="8">
                <c:v>54</c:v>
              </c:pt>
              <c:pt idx="9">
                <c:v>47</c:v>
              </c:pt>
            </c:numLit>
          </c:val>
        </c:ser>
        <c:gapWidth val="100"/>
        <c:axId val="19259299"/>
        <c:axId val="39115964"/>
      </c:barChart>
      <c:lineChart>
        <c:grouping val="standard"/>
        <c:varyColors val="0"/>
        <c:ser>
          <c:idx val="1"/>
          <c:order val="1"/>
          <c:tx>
            <c:v>新登録患者（数）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24</c:v>
              </c:pt>
              <c:pt idx="1">
                <c:v>32</c:v>
              </c:pt>
              <c:pt idx="2">
                <c:v>17</c:v>
              </c:pt>
              <c:pt idx="3">
                <c:v>30</c:v>
              </c:pt>
              <c:pt idx="4">
                <c:v>37</c:v>
              </c:pt>
              <c:pt idx="5">
                <c:v>27</c:v>
              </c:pt>
              <c:pt idx="6">
                <c:v>32</c:v>
              </c:pt>
              <c:pt idx="7">
                <c:v>28</c:v>
              </c:pt>
              <c:pt idx="8">
                <c:v>33</c:v>
              </c:pt>
              <c:pt idx="9">
                <c:v>24</c:v>
              </c:pt>
            </c:numLit>
          </c:val>
          <c:smooth val="0"/>
        </c:ser>
        <c:axId val="16499357"/>
        <c:axId val="14276486"/>
      </c:lineChart>
      <c:cat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15964"/>
        <c:crosses val="autoZero"/>
        <c:auto val="1"/>
        <c:lblOffset val="100"/>
        <c:noMultiLvlLbl val="0"/>
      </c:catAx>
      <c:valAx>
        <c:axId val="39115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登録者数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59299"/>
        <c:crossesAt val="1"/>
        <c:crossBetween val="between"/>
        <c:dispUnits/>
      </c:valAx>
      <c:catAx>
        <c:axId val="16499357"/>
        <c:scaling>
          <c:orientation val="minMax"/>
        </c:scaling>
        <c:axPos val="b"/>
        <c:delete val="1"/>
        <c:majorTickMark val="in"/>
        <c:minorTickMark val="none"/>
        <c:tickLblPos val="nextTo"/>
        <c:crossAx val="14276486"/>
        <c:crosses val="autoZero"/>
        <c:auto val="1"/>
        <c:lblOffset val="100"/>
        <c:noMultiLvlLbl val="0"/>
      </c:catAx>
      <c:valAx>
        <c:axId val="14276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993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117"/>
          <c:w val="0.24925"/>
          <c:h val="0.05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結核新登録患者の推移（活動性分類別）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25"/>
          <c:y val="0.121"/>
          <c:w val="0.9395"/>
          <c:h val="0.81475"/>
        </c:manualLayout>
      </c:layout>
      <c:barChart>
        <c:barDir val="col"/>
        <c:grouping val="stacked"/>
        <c:varyColors val="0"/>
        <c:ser>
          <c:idx val="0"/>
          <c:order val="0"/>
          <c:tx>
            <c:v>喀痰塗抹陽性肺結核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17</c:v>
              </c:pt>
              <c:pt idx="1">
                <c:v>14</c:v>
              </c:pt>
              <c:pt idx="2">
                <c:v>4</c:v>
              </c:pt>
              <c:pt idx="3">
                <c:v>10</c:v>
              </c:pt>
              <c:pt idx="4">
                <c:v>13</c:v>
              </c:pt>
              <c:pt idx="5">
                <c:v>9</c:v>
              </c:pt>
              <c:pt idx="6">
                <c:v>13</c:v>
              </c:pt>
              <c:pt idx="7">
                <c:v>10</c:v>
              </c:pt>
              <c:pt idx="8">
                <c:v>24</c:v>
              </c:pt>
              <c:pt idx="9">
                <c:v>13</c:v>
              </c:pt>
            </c:numLit>
          </c:val>
        </c:ser>
        <c:ser>
          <c:idx val="1"/>
          <c:order val="1"/>
          <c:tx>
            <c:v>その他肺結核活動性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7</c:v>
              </c:pt>
              <c:pt idx="1">
                <c:v>13</c:v>
              </c:pt>
              <c:pt idx="2">
                <c:v>12</c:v>
              </c:pt>
              <c:pt idx="3">
                <c:v>13</c:v>
              </c:pt>
              <c:pt idx="4">
                <c:v>14</c:v>
              </c:pt>
              <c:pt idx="5">
                <c:v>14</c:v>
              </c:pt>
              <c:pt idx="6">
                <c:v>8</c:v>
              </c:pt>
              <c:pt idx="7">
                <c:v>9</c:v>
              </c:pt>
              <c:pt idx="8">
                <c:v>7</c:v>
              </c:pt>
              <c:pt idx="9">
                <c:v>5</c:v>
              </c:pt>
            </c:numLit>
          </c:val>
        </c:ser>
        <c:ser>
          <c:idx val="2"/>
          <c:order val="2"/>
          <c:tx>
            <c:v>活 動 性 肺 外 結 核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 ７年</c:v>
              </c:pt>
              <c:pt idx="1">
                <c:v> ８年</c:v>
              </c:pt>
              <c:pt idx="2">
                <c:v>*９年</c:v>
              </c:pt>
              <c:pt idx="3">
                <c:v>１０年</c:v>
              </c:pt>
              <c:pt idx="4">
                <c:v>１１年</c:v>
              </c:pt>
              <c:pt idx="5">
                <c:v>１２年</c:v>
              </c:pt>
              <c:pt idx="6">
                <c:v>１３年</c:v>
              </c:pt>
              <c:pt idx="7">
                <c:v>１４年</c:v>
              </c:pt>
              <c:pt idx="8">
                <c:v>１５年</c:v>
              </c:pt>
              <c:pt idx="9">
                <c:v>１６年</c:v>
              </c:pt>
            </c:strLit>
          </c:cat>
          <c:val>
            <c:numLit>
              <c:ptCount val="10"/>
              <c:pt idx="0">
                <c:v>0</c:v>
              </c:pt>
              <c:pt idx="1">
                <c:v>5</c:v>
              </c:pt>
              <c:pt idx="2">
                <c:v>1</c:v>
              </c:pt>
              <c:pt idx="3">
                <c:v>7</c:v>
              </c:pt>
              <c:pt idx="4">
                <c:v>10</c:v>
              </c:pt>
              <c:pt idx="5">
                <c:v>4</c:v>
              </c:pt>
              <c:pt idx="6">
                <c:v>11</c:v>
              </c:pt>
              <c:pt idx="7">
                <c:v>9</c:v>
              </c:pt>
              <c:pt idx="8">
                <c:v>2</c:v>
              </c:pt>
              <c:pt idx="9">
                <c:v>6</c:v>
              </c:pt>
            </c:numLit>
          </c:val>
        </c:ser>
        <c:overlap val="100"/>
        <c:axId val="61379511"/>
        <c:axId val="15544688"/>
      </c:barChart>
      <c:cat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1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9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65"/>
          <c:y val="0.0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0.89725</cdr:x>
      <cdr:y>0.04575</cdr:y>
    </cdr:from>
    <cdr:to>
      <cdr:x>0.99975</cdr:x>
      <cdr:y>0.075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57850" y="30480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新登録者数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8</xdr:col>
      <xdr:colOff>419100</xdr:colOff>
      <xdr:row>5</xdr:row>
      <xdr:rowOff>171450</xdr:rowOff>
    </xdr:from>
    <xdr:to>
      <xdr:col>9</xdr:col>
      <xdr:colOff>171450</xdr:colOff>
      <xdr:row>6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5400675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419100</xdr:colOff>
      <xdr:row>5</xdr:row>
      <xdr:rowOff>171450</xdr:rowOff>
    </xdr:from>
    <xdr:to>
      <xdr:col>6</xdr:col>
      <xdr:colOff>171450</xdr:colOff>
      <xdr:row>6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3886200" y="1038225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12</xdr:col>
      <xdr:colOff>0</xdr:colOff>
      <xdr:row>47</xdr:row>
      <xdr:rowOff>66675</xdr:rowOff>
    </xdr:to>
    <xdr:graphicFrame>
      <xdr:nvGraphicFramePr>
        <xdr:cNvPr id="7" name="Chart 14"/>
        <xdr:cNvGraphicFramePr/>
      </xdr:nvGraphicFramePr>
      <xdr:xfrm>
        <a:off x="685800" y="2800350"/>
        <a:ext cx="63150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45</xdr:row>
      <xdr:rowOff>28575</xdr:rowOff>
    </xdr:from>
    <xdr:to>
      <xdr:col>1</xdr:col>
      <xdr:colOff>38100</xdr:colOff>
      <xdr:row>45</xdr:row>
      <xdr:rowOff>180975</xdr:rowOff>
    </xdr:to>
    <xdr:sp>
      <xdr:nvSpPr>
        <xdr:cNvPr id="1" name="TextBox 31"/>
        <xdr:cNvSpPr txBox="1">
          <a:spLocks noChangeArrowheads="1"/>
        </xdr:cNvSpPr>
      </xdr:nvSpPr>
      <xdr:spPr>
        <a:xfrm>
          <a:off x="171450" y="81915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76200</xdr:rowOff>
    </xdr:from>
    <xdr:to>
      <xdr:col>0</xdr:col>
      <xdr:colOff>428625</xdr:colOff>
      <xdr:row>47</xdr:row>
      <xdr:rowOff>28575</xdr:rowOff>
    </xdr:to>
    <xdr:sp>
      <xdr:nvSpPr>
        <xdr:cNvPr id="2" name="TextBox 32"/>
        <xdr:cNvSpPr txBox="1">
          <a:spLocks noChangeArrowheads="1"/>
        </xdr:cNvSpPr>
      </xdr:nvSpPr>
      <xdr:spPr>
        <a:xfrm>
          <a:off x="0" y="8420100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45</xdr:row>
      <xdr:rowOff>28575</xdr:rowOff>
    </xdr:from>
    <xdr:to>
      <xdr:col>1</xdr:col>
      <xdr:colOff>38100</xdr:colOff>
      <xdr:row>45</xdr:row>
      <xdr:rowOff>180975</xdr:rowOff>
    </xdr:to>
    <xdr:sp>
      <xdr:nvSpPr>
        <xdr:cNvPr id="3" name="TextBox 33"/>
        <xdr:cNvSpPr txBox="1">
          <a:spLocks noChangeArrowheads="1"/>
        </xdr:cNvSpPr>
      </xdr:nvSpPr>
      <xdr:spPr>
        <a:xfrm>
          <a:off x="171450" y="81915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76200</xdr:rowOff>
    </xdr:from>
    <xdr:to>
      <xdr:col>0</xdr:col>
      <xdr:colOff>428625</xdr:colOff>
      <xdr:row>47</xdr:row>
      <xdr:rowOff>28575</xdr:rowOff>
    </xdr:to>
    <xdr:sp>
      <xdr:nvSpPr>
        <xdr:cNvPr id="4" name="TextBox 34"/>
        <xdr:cNvSpPr txBox="1">
          <a:spLocks noChangeArrowheads="1"/>
        </xdr:cNvSpPr>
      </xdr:nvSpPr>
      <xdr:spPr>
        <a:xfrm>
          <a:off x="0" y="8420100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171450</xdr:colOff>
      <xdr:row>45</xdr:row>
      <xdr:rowOff>28575</xdr:rowOff>
    </xdr:from>
    <xdr:to>
      <xdr:col>1</xdr:col>
      <xdr:colOff>38100</xdr:colOff>
      <xdr:row>45</xdr:row>
      <xdr:rowOff>180975</xdr:rowOff>
    </xdr:to>
    <xdr:sp>
      <xdr:nvSpPr>
        <xdr:cNvPr id="5" name="TextBox 35"/>
        <xdr:cNvSpPr txBox="1">
          <a:spLocks noChangeArrowheads="1"/>
        </xdr:cNvSpPr>
      </xdr:nvSpPr>
      <xdr:spPr>
        <a:xfrm>
          <a:off x="171450" y="81915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76200</xdr:rowOff>
    </xdr:from>
    <xdr:to>
      <xdr:col>0</xdr:col>
      <xdr:colOff>428625</xdr:colOff>
      <xdr:row>47</xdr:row>
      <xdr:rowOff>28575</xdr:rowOff>
    </xdr:to>
    <xdr:sp>
      <xdr:nvSpPr>
        <xdr:cNvPr id="6" name="TextBox 36"/>
        <xdr:cNvSpPr txBox="1">
          <a:spLocks noChangeArrowheads="1"/>
        </xdr:cNvSpPr>
      </xdr:nvSpPr>
      <xdr:spPr>
        <a:xfrm>
          <a:off x="0" y="8420100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180975</xdr:colOff>
      <xdr:row>2</xdr:row>
      <xdr:rowOff>0</xdr:rowOff>
    </xdr:to>
    <xdr:sp>
      <xdr:nvSpPr>
        <xdr:cNvPr id="7" name="TextBox 37"/>
        <xdr:cNvSpPr txBox="1">
          <a:spLocks noChangeArrowheads="1"/>
        </xdr:cNvSpPr>
      </xdr:nvSpPr>
      <xdr:spPr>
        <a:xfrm>
          <a:off x="5838825" y="3619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14</xdr:col>
      <xdr:colOff>0</xdr:colOff>
      <xdr:row>39</xdr:row>
      <xdr:rowOff>28575</xdr:rowOff>
    </xdr:from>
    <xdr:to>
      <xdr:col>14</xdr:col>
      <xdr:colOff>0</xdr:colOff>
      <xdr:row>39</xdr:row>
      <xdr:rowOff>180975</xdr:rowOff>
    </xdr:to>
    <xdr:sp>
      <xdr:nvSpPr>
        <xdr:cNvPr id="8" name="TextBox 38"/>
        <xdr:cNvSpPr txBox="1">
          <a:spLocks noChangeArrowheads="1"/>
        </xdr:cNvSpPr>
      </xdr:nvSpPr>
      <xdr:spPr>
        <a:xfrm>
          <a:off x="7905750" y="7096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76200</xdr:rowOff>
    </xdr:from>
    <xdr:to>
      <xdr:col>14</xdr:col>
      <xdr:colOff>0</xdr:colOff>
      <xdr:row>41</xdr:row>
      <xdr:rowOff>28575</xdr:rowOff>
    </xdr:to>
    <xdr:sp>
      <xdr:nvSpPr>
        <xdr:cNvPr id="9" name="TextBox 39"/>
        <xdr:cNvSpPr txBox="1">
          <a:spLocks noChangeArrowheads="1"/>
        </xdr:cNvSpPr>
      </xdr:nvSpPr>
      <xdr:spPr>
        <a:xfrm>
          <a:off x="7905750" y="73247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11</xdr:col>
      <xdr:colOff>447675</xdr:colOff>
      <xdr:row>34</xdr:row>
      <xdr:rowOff>152400</xdr:rowOff>
    </xdr:to>
    <xdr:graphicFrame>
      <xdr:nvGraphicFramePr>
        <xdr:cNvPr id="10" name="Chart 40"/>
        <xdr:cNvGraphicFramePr/>
      </xdr:nvGraphicFramePr>
      <xdr:xfrm>
        <a:off x="0" y="1809750"/>
        <a:ext cx="6286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39</xdr:row>
      <xdr:rowOff>28575</xdr:rowOff>
    </xdr:from>
    <xdr:to>
      <xdr:col>1</xdr:col>
      <xdr:colOff>38100</xdr:colOff>
      <xdr:row>39</xdr:row>
      <xdr:rowOff>180975</xdr:rowOff>
    </xdr:to>
    <xdr:sp>
      <xdr:nvSpPr>
        <xdr:cNvPr id="11" name="TextBox 41"/>
        <xdr:cNvSpPr txBox="1">
          <a:spLocks noChangeArrowheads="1"/>
        </xdr:cNvSpPr>
      </xdr:nvSpPr>
      <xdr:spPr>
        <a:xfrm>
          <a:off x="171450" y="7096125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180975</xdr:colOff>
      <xdr:row>2</xdr:row>
      <xdr:rowOff>0</xdr:rowOff>
    </xdr:to>
    <xdr:sp>
      <xdr:nvSpPr>
        <xdr:cNvPr id="12" name="TextBox 42"/>
        <xdr:cNvSpPr txBox="1">
          <a:spLocks noChangeArrowheads="1"/>
        </xdr:cNvSpPr>
      </xdr:nvSpPr>
      <xdr:spPr>
        <a:xfrm>
          <a:off x="2705100" y="3619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180975</xdr:colOff>
      <xdr:row>2</xdr:row>
      <xdr:rowOff>161925</xdr:rowOff>
    </xdr:to>
    <xdr:sp>
      <xdr:nvSpPr>
        <xdr:cNvPr id="13" name="TextBox 43"/>
        <xdr:cNvSpPr txBox="1">
          <a:spLocks noChangeArrowheads="1"/>
        </xdr:cNvSpPr>
      </xdr:nvSpPr>
      <xdr:spPr>
        <a:xfrm>
          <a:off x="2705100" y="3714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1</xdr:col>
      <xdr:colOff>171450</xdr:colOff>
      <xdr:row>39</xdr:row>
      <xdr:rowOff>28575</xdr:rowOff>
    </xdr:from>
    <xdr:to>
      <xdr:col>2</xdr:col>
      <xdr:colOff>38100</xdr:colOff>
      <xdr:row>39</xdr:row>
      <xdr:rowOff>180975</xdr:rowOff>
    </xdr:to>
    <xdr:sp>
      <xdr:nvSpPr>
        <xdr:cNvPr id="14" name="TextBox 44"/>
        <xdr:cNvSpPr txBox="1">
          <a:spLocks noChangeArrowheads="1"/>
        </xdr:cNvSpPr>
      </xdr:nvSpPr>
      <xdr:spPr>
        <a:xfrm>
          <a:off x="600075" y="7096125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39</xdr:row>
      <xdr:rowOff>28575</xdr:rowOff>
    </xdr:from>
    <xdr:to>
      <xdr:col>12</xdr:col>
      <xdr:colOff>38100</xdr:colOff>
      <xdr:row>39</xdr:row>
      <xdr:rowOff>180975</xdr:rowOff>
    </xdr:to>
    <xdr:sp>
      <xdr:nvSpPr>
        <xdr:cNvPr id="15" name="TextBox 45"/>
        <xdr:cNvSpPr txBox="1">
          <a:spLocks noChangeArrowheads="1"/>
        </xdr:cNvSpPr>
      </xdr:nvSpPr>
      <xdr:spPr>
        <a:xfrm>
          <a:off x="6010275" y="7096125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809625" y="361950"/>
          <a:ext cx="5715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180975</xdr:rowOff>
    </xdr:from>
    <xdr:to>
      <xdr:col>1</xdr:col>
      <xdr:colOff>295275</xdr:colOff>
      <xdr:row>5</xdr:row>
      <xdr:rowOff>266700</xdr:rowOff>
    </xdr:to>
    <xdr:sp>
      <xdr:nvSpPr>
        <xdr:cNvPr id="1" name="Line 22"/>
        <xdr:cNvSpPr>
          <a:spLocks/>
        </xdr:cNvSpPr>
      </xdr:nvSpPr>
      <xdr:spPr>
        <a:xfrm>
          <a:off x="19050" y="361950"/>
          <a:ext cx="8382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180975</xdr:rowOff>
    </xdr:from>
    <xdr:to>
      <xdr:col>1</xdr:col>
      <xdr:colOff>295275</xdr:colOff>
      <xdr:row>5</xdr:row>
      <xdr:rowOff>266700</xdr:rowOff>
    </xdr:to>
    <xdr:sp>
      <xdr:nvSpPr>
        <xdr:cNvPr id="2" name="Line 23"/>
        <xdr:cNvSpPr>
          <a:spLocks/>
        </xdr:cNvSpPr>
      </xdr:nvSpPr>
      <xdr:spPr>
        <a:xfrm>
          <a:off x="19050" y="361950"/>
          <a:ext cx="8382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2</xdr:col>
      <xdr:colOff>0</xdr:colOff>
      <xdr:row>20</xdr:row>
      <xdr:rowOff>28575</xdr:rowOff>
    </xdr:to>
    <xdr:sp>
      <xdr:nvSpPr>
        <xdr:cNvPr id="3" name="Line 24"/>
        <xdr:cNvSpPr>
          <a:spLocks/>
        </xdr:cNvSpPr>
      </xdr:nvSpPr>
      <xdr:spPr>
        <a:xfrm>
          <a:off x="9525" y="4543425"/>
          <a:ext cx="8667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B1" sqref="B1:L12"/>
    </sheetView>
  </sheetViews>
  <sheetFormatPr defaultColWidth="9.00390625" defaultRowHeight="13.5"/>
  <cols>
    <col min="1" max="1" width="9.00390625" style="13" customWidth="1"/>
    <col min="2" max="2" width="16.625" style="13" customWidth="1"/>
    <col min="3" max="12" width="6.625" style="13" customWidth="1"/>
    <col min="13" max="13" width="6.125" style="13" bestFit="1" customWidth="1"/>
    <col min="14" max="14" width="5.50390625" style="13" bestFit="1" customWidth="1"/>
    <col min="15" max="16" width="5.50390625" style="13" customWidth="1"/>
    <col min="17" max="18" width="5.50390625" style="13" bestFit="1" customWidth="1"/>
    <col min="19" max="19" width="5.625" style="13" bestFit="1" customWidth="1"/>
    <col min="20" max="21" width="6.25390625" style="13" bestFit="1" customWidth="1"/>
    <col min="22" max="16384" width="9.00390625" style="13" customWidth="1"/>
  </cols>
  <sheetData>
    <row r="1" ht="18.75" customHeight="1">
      <c r="B1" s="14" t="s">
        <v>6</v>
      </c>
    </row>
    <row r="2" ht="8.25" customHeight="1">
      <c r="F2" s="2"/>
    </row>
    <row r="3" ht="17.25" customHeight="1">
      <c r="B3" s="14" t="s">
        <v>7</v>
      </c>
    </row>
    <row r="4" ht="9.75" customHeight="1"/>
    <row r="5" spans="2:21" ht="14.25">
      <c r="B5" s="14" t="s">
        <v>5</v>
      </c>
      <c r="C5" s="15"/>
      <c r="D5" s="15"/>
      <c r="E5" s="15"/>
      <c r="L5" s="16"/>
      <c r="M5" s="16"/>
      <c r="N5" s="16"/>
      <c r="O5" s="16"/>
      <c r="P5" s="16"/>
      <c r="Q5" s="16"/>
      <c r="R5" s="17"/>
      <c r="S5" s="17"/>
      <c r="T5" s="17"/>
      <c r="U5" s="17"/>
    </row>
    <row r="6" spans="3:21" ht="14.25">
      <c r="C6" s="15"/>
      <c r="D6" s="15"/>
      <c r="E6" s="15"/>
      <c r="F6" s="144" t="s">
        <v>162</v>
      </c>
      <c r="G6" s="144"/>
      <c r="H6" s="144"/>
      <c r="I6" s="144"/>
      <c r="J6" s="144"/>
      <c r="K6" s="144"/>
      <c r="L6" s="144"/>
      <c r="M6" s="16"/>
      <c r="N6" s="16"/>
      <c r="O6" s="16"/>
      <c r="P6" s="16"/>
      <c r="Q6" s="16"/>
      <c r="R6" s="145"/>
      <c r="S6" s="145"/>
      <c r="T6" s="145"/>
      <c r="U6" s="145"/>
    </row>
    <row r="7" spans="2:21" ht="34.5" customHeight="1">
      <c r="B7" s="7"/>
      <c r="C7" s="11" t="s">
        <v>46</v>
      </c>
      <c r="D7" s="11" t="s">
        <v>47</v>
      </c>
      <c r="E7" s="84" t="s">
        <v>62</v>
      </c>
      <c r="F7" s="11" t="s">
        <v>48</v>
      </c>
      <c r="G7" s="11" t="s">
        <v>49</v>
      </c>
      <c r="H7" s="18" t="s">
        <v>50</v>
      </c>
      <c r="I7" s="11" t="s">
        <v>51</v>
      </c>
      <c r="J7" s="11" t="s">
        <v>63</v>
      </c>
      <c r="K7" s="93" t="s">
        <v>1</v>
      </c>
      <c r="L7" s="93" t="s">
        <v>163</v>
      </c>
      <c r="M7" s="16"/>
      <c r="N7" s="16"/>
      <c r="O7" s="16"/>
      <c r="P7" s="16"/>
      <c r="Q7" s="16"/>
      <c r="R7" s="83"/>
      <c r="S7" s="83"/>
      <c r="T7" s="83"/>
      <c r="U7" s="83"/>
    </row>
    <row r="8" spans="2:21" ht="34.5" customHeight="1">
      <c r="B8" s="11" t="s">
        <v>52</v>
      </c>
      <c r="C8" s="7">
        <v>164</v>
      </c>
      <c r="D8" s="7">
        <v>168</v>
      </c>
      <c r="E8" s="7">
        <v>117</v>
      </c>
      <c r="F8" s="7">
        <v>95</v>
      </c>
      <c r="G8" s="20">
        <v>88</v>
      </c>
      <c r="H8" s="20">
        <v>60</v>
      </c>
      <c r="I8" s="7">
        <v>71</v>
      </c>
      <c r="J8" s="7">
        <v>69</v>
      </c>
      <c r="K8" s="7">
        <v>54</v>
      </c>
      <c r="L8" s="7">
        <v>47</v>
      </c>
      <c r="M8" s="16"/>
      <c r="N8" s="16"/>
      <c r="O8" s="16"/>
      <c r="P8" s="16"/>
      <c r="Q8" s="16"/>
      <c r="R8" s="83"/>
      <c r="S8" s="83"/>
      <c r="T8" s="83"/>
      <c r="U8" s="83"/>
    </row>
    <row r="9" spans="2:21" ht="34.5" customHeight="1">
      <c r="B9" s="11" t="s">
        <v>53</v>
      </c>
      <c r="C9" s="7">
        <v>24</v>
      </c>
      <c r="D9" s="7">
        <v>32</v>
      </c>
      <c r="E9" s="7">
        <v>17</v>
      </c>
      <c r="F9" s="7">
        <v>30</v>
      </c>
      <c r="G9" s="20">
        <f>54-17</f>
        <v>37</v>
      </c>
      <c r="H9" s="20">
        <v>27</v>
      </c>
      <c r="I9" s="7">
        <v>32</v>
      </c>
      <c r="J9" s="7">
        <v>28</v>
      </c>
      <c r="K9" s="7">
        <v>33</v>
      </c>
      <c r="L9" s="7">
        <v>24</v>
      </c>
      <c r="M9" s="16"/>
      <c r="N9" s="16"/>
      <c r="O9" s="16"/>
      <c r="P9" s="16"/>
      <c r="Q9" s="16"/>
      <c r="R9" s="83"/>
      <c r="S9" s="83"/>
      <c r="T9" s="83"/>
      <c r="U9" s="83"/>
    </row>
    <row r="10" spans="2:21" ht="34.5" customHeight="1">
      <c r="B10" s="15"/>
      <c r="D10" s="146" t="s">
        <v>54</v>
      </c>
      <c r="E10" s="146"/>
      <c r="F10" s="146"/>
      <c r="G10" s="146"/>
      <c r="H10" s="146"/>
      <c r="I10" s="146"/>
      <c r="J10" s="16"/>
      <c r="K10" s="16"/>
      <c r="L10" s="16"/>
      <c r="M10" s="16"/>
      <c r="N10" s="16"/>
      <c r="O10" s="16"/>
      <c r="P10" s="16"/>
      <c r="Q10" s="16"/>
      <c r="R10" s="83"/>
      <c r="S10" s="83"/>
      <c r="T10" s="83"/>
      <c r="U10" s="83"/>
    </row>
    <row r="11" spans="3:21" ht="20.25" customHeight="1">
      <c r="C11" s="15"/>
      <c r="D11" s="15"/>
      <c r="E11" s="15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3:21" ht="14.25">
      <c r="C12" s="15"/>
      <c r="D12" s="15"/>
      <c r="E12" s="15"/>
      <c r="L12" s="17"/>
      <c r="M12" s="17"/>
      <c r="N12" s="17"/>
      <c r="O12" s="17"/>
      <c r="P12" s="16"/>
      <c r="Q12" s="17"/>
      <c r="R12" s="17"/>
      <c r="S12" s="17"/>
      <c r="T12" s="17"/>
      <c r="U12" s="17"/>
    </row>
    <row r="13" spans="3:5" ht="14.25">
      <c r="C13" s="15"/>
      <c r="D13" s="15"/>
      <c r="E13" s="15"/>
    </row>
    <row r="14" spans="3:5" ht="14.25">
      <c r="C14" s="15"/>
      <c r="D14" s="15"/>
      <c r="E14" s="15"/>
    </row>
    <row r="15" spans="3:5" ht="14.25">
      <c r="C15" s="15"/>
      <c r="D15" s="15"/>
      <c r="E15" s="15"/>
    </row>
    <row r="16" spans="3:5" ht="14.25">
      <c r="C16" s="15"/>
      <c r="D16" s="15"/>
      <c r="E16" s="15"/>
    </row>
    <row r="17" spans="3:5" ht="14.25">
      <c r="C17" s="15"/>
      <c r="D17" s="15"/>
      <c r="E17" s="15"/>
    </row>
    <row r="18" spans="3:5" ht="14.25">
      <c r="C18" s="15"/>
      <c r="D18" s="15"/>
      <c r="E18" s="15"/>
    </row>
    <row r="19" spans="3:5" ht="14.25">
      <c r="C19" s="15"/>
      <c r="D19" s="15"/>
      <c r="E19" s="15"/>
    </row>
    <row r="20" spans="3:5" ht="14.25">
      <c r="C20" s="15"/>
      <c r="D20" s="15"/>
      <c r="E20" s="15"/>
    </row>
    <row r="21" spans="3:5" ht="14.25">
      <c r="C21" s="15"/>
      <c r="D21" s="15"/>
      <c r="E21" s="15"/>
    </row>
    <row r="22" spans="3:5" ht="14.25">
      <c r="C22" s="15"/>
      <c r="D22" s="15"/>
      <c r="E22" s="15"/>
    </row>
    <row r="23" spans="3:5" ht="14.25">
      <c r="C23" s="15"/>
      <c r="D23" s="15"/>
      <c r="E23" s="15"/>
    </row>
    <row r="24" spans="3:5" ht="14.25">
      <c r="C24" s="15"/>
      <c r="D24" s="15"/>
      <c r="E24" s="15"/>
    </row>
    <row r="25" spans="3:5" ht="14.25">
      <c r="C25" s="15"/>
      <c r="D25" s="15"/>
      <c r="E25" s="15"/>
    </row>
    <row r="26" spans="3:5" ht="14.25">
      <c r="C26" s="15"/>
      <c r="D26" s="15"/>
      <c r="E26" s="15"/>
    </row>
    <row r="27" spans="3:5" ht="14.25">
      <c r="C27" s="15"/>
      <c r="D27" s="15"/>
      <c r="E27" s="15"/>
    </row>
    <row r="28" spans="3:5" ht="14.25">
      <c r="C28" s="15"/>
      <c r="D28" s="15"/>
      <c r="E28" s="15"/>
    </row>
    <row r="29" spans="3:5" ht="14.25">
      <c r="C29" s="15"/>
      <c r="D29" s="15"/>
      <c r="E29" s="15"/>
    </row>
    <row r="30" spans="3:5" ht="14.25">
      <c r="C30" s="15"/>
      <c r="D30" s="15"/>
      <c r="E30" s="15"/>
    </row>
    <row r="31" spans="3:5" ht="14.25">
      <c r="C31" s="15"/>
      <c r="D31" s="15"/>
      <c r="E31" s="15"/>
    </row>
    <row r="32" spans="3:5" ht="14.25">
      <c r="C32" s="15"/>
      <c r="D32" s="15"/>
      <c r="E32" s="15"/>
    </row>
    <row r="33" spans="3:5" ht="14.25">
      <c r="C33" s="15"/>
      <c r="D33" s="15"/>
      <c r="E33" s="15"/>
    </row>
    <row r="34" spans="3:5" ht="14.25">
      <c r="C34" s="15"/>
      <c r="D34" s="15"/>
      <c r="E34" s="15"/>
    </row>
    <row r="35" spans="3:5" ht="14.25">
      <c r="C35" s="15"/>
      <c r="D35" s="15"/>
      <c r="E35" s="15"/>
    </row>
    <row r="36" spans="3:5" ht="14.25">
      <c r="C36" s="15"/>
      <c r="D36" s="15"/>
      <c r="E36" s="15"/>
    </row>
    <row r="37" spans="3:5" ht="14.25">
      <c r="C37" s="15"/>
      <c r="D37" s="15"/>
      <c r="E37" s="15"/>
    </row>
    <row r="38" spans="3:5" ht="14.25">
      <c r="C38" s="15"/>
      <c r="D38" s="15"/>
      <c r="E38" s="15"/>
    </row>
    <row r="39" spans="3:5" ht="14.25">
      <c r="C39" s="15"/>
      <c r="D39" s="15"/>
      <c r="E39" s="15"/>
    </row>
    <row r="40" spans="3:5" ht="14.25">
      <c r="C40" s="15"/>
      <c r="D40" s="15"/>
      <c r="E40" s="15"/>
    </row>
    <row r="41" spans="3:5" ht="14.25">
      <c r="C41" s="15"/>
      <c r="D41" s="15"/>
      <c r="E41" s="15"/>
    </row>
    <row r="42" spans="3:5" ht="14.25">
      <c r="C42" s="15"/>
      <c r="D42" s="15"/>
      <c r="E42" s="15"/>
    </row>
    <row r="43" spans="3:5" ht="14.25">
      <c r="C43" s="15"/>
      <c r="D43" s="15"/>
      <c r="E43" s="15"/>
    </row>
    <row r="44" spans="3:5" ht="14.25">
      <c r="C44" s="15"/>
      <c r="D44" s="15"/>
      <c r="E44" s="15"/>
    </row>
    <row r="45" spans="3:5" ht="14.25">
      <c r="C45" s="15"/>
      <c r="D45" s="15"/>
      <c r="E45" s="15"/>
    </row>
    <row r="46" spans="3:5" ht="14.25">
      <c r="C46" s="15"/>
      <c r="D46" s="15"/>
      <c r="E46" s="15"/>
    </row>
    <row r="47" spans="3:5" ht="14.25">
      <c r="C47" s="15"/>
      <c r="D47" s="15"/>
      <c r="E47" s="15"/>
    </row>
    <row r="48" spans="3:5" ht="14.25">
      <c r="C48" s="15"/>
      <c r="D48" s="15"/>
      <c r="E48" s="15"/>
    </row>
    <row r="49" spans="3:5" ht="14.25">
      <c r="C49" s="15"/>
      <c r="D49" s="15"/>
      <c r="E49" s="15"/>
    </row>
    <row r="50" spans="3:5" ht="14.25">
      <c r="C50" s="15"/>
      <c r="D50" s="15"/>
      <c r="E50" s="15"/>
    </row>
    <row r="51" spans="3:5" ht="14.25">
      <c r="C51" s="15"/>
      <c r="D51" s="15"/>
      <c r="E51" s="15"/>
    </row>
    <row r="52" spans="3:5" ht="14.25">
      <c r="C52" s="15"/>
      <c r="D52" s="15"/>
      <c r="E52" s="15"/>
    </row>
    <row r="53" spans="3:5" ht="14.25">
      <c r="C53" s="15"/>
      <c r="D53" s="15"/>
      <c r="E53" s="15"/>
    </row>
    <row r="54" spans="3:5" ht="14.25">
      <c r="C54" s="15"/>
      <c r="D54" s="15"/>
      <c r="E54" s="15"/>
    </row>
    <row r="55" spans="3:5" ht="14.25">
      <c r="C55" s="15"/>
      <c r="D55" s="15"/>
      <c r="E55" s="15"/>
    </row>
    <row r="56" spans="3:5" ht="14.25">
      <c r="C56" s="15"/>
      <c r="D56" s="15"/>
      <c r="E56" s="15"/>
    </row>
    <row r="57" spans="3:5" ht="14.25">
      <c r="C57" s="15"/>
      <c r="D57" s="15"/>
      <c r="E57" s="15"/>
    </row>
    <row r="58" spans="3:5" ht="14.25">
      <c r="C58" s="15"/>
      <c r="D58" s="15"/>
      <c r="E58" s="15"/>
    </row>
    <row r="59" spans="3:5" ht="14.25">
      <c r="C59" s="15"/>
      <c r="D59" s="15"/>
      <c r="E59" s="15"/>
    </row>
    <row r="60" spans="3:5" ht="14.25">
      <c r="C60" s="15"/>
      <c r="D60" s="15"/>
      <c r="E60" s="15"/>
    </row>
    <row r="61" spans="3:5" ht="14.25">
      <c r="C61" s="15"/>
      <c r="D61" s="15"/>
      <c r="E61" s="15"/>
    </row>
    <row r="62" spans="3:5" ht="14.25">
      <c r="C62" s="15"/>
      <c r="D62" s="15"/>
      <c r="E62" s="15"/>
    </row>
    <row r="63" spans="3:5" ht="14.25">
      <c r="C63" s="15"/>
      <c r="D63" s="15"/>
      <c r="E63" s="15"/>
    </row>
    <row r="64" spans="1:15" ht="25.5">
      <c r="A64" s="150">
        <v>24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24"/>
    </row>
  </sheetData>
  <mergeCells count="4">
    <mergeCell ref="A64:N64"/>
    <mergeCell ref="F6:L6"/>
    <mergeCell ref="R6:U6"/>
    <mergeCell ref="D10:I10"/>
  </mergeCells>
  <printOptions/>
  <pageMargins left="0.7874015748031497" right="0.3937007874015748" top="0.3937007874015748" bottom="0.3937007874015748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B1" sqref="B1:J12"/>
    </sheetView>
  </sheetViews>
  <sheetFormatPr defaultColWidth="9.00390625" defaultRowHeight="13.5"/>
  <cols>
    <col min="1" max="2" width="5.625" style="0" customWidth="1"/>
    <col min="3" max="3" width="11.75390625" style="0" bestFit="1" customWidth="1"/>
    <col min="4" max="6" width="6.25390625" style="0" customWidth="1"/>
    <col min="7" max="10" width="6.875" style="0" bestFit="1" customWidth="1"/>
    <col min="11" max="11" width="7.375" style="0" bestFit="1" customWidth="1"/>
    <col min="12" max="12" width="6.25390625" style="0" bestFit="1" customWidth="1"/>
    <col min="13" max="13" width="11.875" style="0" customWidth="1"/>
  </cols>
  <sheetData>
    <row r="1" spans="1:15" ht="14.25">
      <c r="A1" s="8" t="s">
        <v>126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4.25">
      <c r="A2" s="21"/>
      <c r="B2" s="21"/>
      <c r="C2" s="21"/>
      <c r="D2" s="21"/>
      <c r="E2" s="21"/>
      <c r="F2" s="21"/>
      <c r="G2" s="21"/>
      <c r="H2" s="21"/>
      <c r="I2" s="21"/>
      <c r="J2" s="21"/>
      <c r="K2" s="104"/>
      <c r="L2" s="104"/>
      <c r="M2" s="105" t="s">
        <v>147</v>
      </c>
      <c r="N2" s="21"/>
      <c r="O2" s="21"/>
    </row>
    <row r="3" spans="1:15" ht="14.25">
      <c r="A3" s="128"/>
      <c r="B3" s="129"/>
      <c r="C3" s="130"/>
      <c r="D3" s="22" t="s">
        <v>46</v>
      </c>
      <c r="E3" s="22" t="s">
        <v>47</v>
      </c>
      <c r="F3" s="22" t="s">
        <v>179</v>
      </c>
      <c r="G3" s="22" t="s">
        <v>48</v>
      </c>
      <c r="H3" s="22" t="s">
        <v>49</v>
      </c>
      <c r="I3" s="22" t="s">
        <v>50</v>
      </c>
      <c r="J3" s="22" t="s">
        <v>51</v>
      </c>
      <c r="K3" s="22" t="s">
        <v>63</v>
      </c>
      <c r="L3" s="22" t="s">
        <v>1</v>
      </c>
      <c r="M3" s="22" t="s">
        <v>163</v>
      </c>
      <c r="N3" s="23"/>
      <c r="O3" s="21"/>
    </row>
    <row r="4" spans="1:15" ht="14.25">
      <c r="A4" s="128" t="s">
        <v>130</v>
      </c>
      <c r="B4" s="129"/>
      <c r="C4" s="130"/>
      <c r="D4" s="22">
        <v>17</v>
      </c>
      <c r="E4" s="22">
        <v>14</v>
      </c>
      <c r="F4" s="22">
        <v>4</v>
      </c>
      <c r="G4" s="22">
        <v>10</v>
      </c>
      <c r="H4" s="22">
        <v>13</v>
      </c>
      <c r="I4" s="22">
        <v>9</v>
      </c>
      <c r="J4" s="22">
        <v>13</v>
      </c>
      <c r="K4" s="22">
        <v>10</v>
      </c>
      <c r="L4" s="22">
        <v>24</v>
      </c>
      <c r="M4" s="22">
        <v>13</v>
      </c>
      <c r="N4" s="23"/>
      <c r="O4" s="21"/>
    </row>
    <row r="5" spans="1:15" ht="14.25">
      <c r="A5" s="131" t="s">
        <v>55</v>
      </c>
      <c r="B5" s="131"/>
      <c r="C5" s="131"/>
      <c r="D5" s="22">
        <v>7</v>
      </c>
      <c r="E5" s="22">
        <v>13</v>
      </c>
      <c r="F5" s="22">
        <v>12</v>
      </c>
      <c r="G5" s="22">
        <v>13</v>
      </c>
      <c r="H5" s="22">
        <v>14</v>
      </c>
      <c r="I5" s="22">
        <v>14</v>
      </c>
      <c r="J5" s="22">
        <v>8</v>
      </c>
      <c r="K5" s="22">
        <v>9</v>
      </c>
      <c r="L5" s="22">
        <v>7</v>
      </c>
      <c r="M5" s="22">
        <v>5</v>
      </c>
      <c r="N5" s="23"/>
      <c r="O5" s="21"/>
    </row>
    <row r="6" spans="1:15" ht="14.25">
      <c r="A6" s="131" t="s">
        <v>108</v>
      </c>
      <c r="B6" s="131"/>
      <c r="C6" s="131"/>
      <c r="D6" s="22">
        <v>0</v>
      </c>
      <c r="E6" s="22">
        <v>5</v>
      </c>
      <c r="F6" s="22">
        <v>1</v>
      </c>
      <c r="G6" s="22">
        <v>7</v>
      </c>
      <c r="H6" s="22">
        <v>10</v>
      </c>
      <c r="I6" s="22">
        <v>4</v>
      </c>
      <c r="J6" s="22">
        <v>11</v>
      </c>
      <c r="K6" s="22">
        <v>9</v>
      </c>
      <c r="L6" s="22">
        <v>2</v>
      </c>
      <c r="M6" s="22">
        <v>6</v>
      </c>
      <c r="N6" s="24"/>
      <c r="O6" s="21"/>
    </row>
    <row r="7" spans="1:15" ht="14.25">
      <c r="A7" s="127" t="s">
        <v>109</v>
      </c>
      <c r="B7" s="127"/>
      <c r="C7" s="127"/>
      <c r="D7" s="25">
        <f aca="true" t="shared" si="0" ref="D7:M7">SUM(D4:D6)</f>
        <v>24</v>
      </c>
      <c r="E7" s="25">
        <f t="shared" si="0"/>
        <v>32</v>
      </c>
      <c r="F7" s="25">
        <f t="shared" si="0"/>
        <v>17</v>
      </c>
      <c r="G7" s="25">
        <f t="shared" si="0"/>
        <v>30</v>
      </c>
      <c r="H7" s="25">
        <f t="shared" si="0"/>
        <v>37</v>
      </c>
      <c r="I7" s="25">
        <f t="shared" si="0"/>
        <v>27</v>
      </c>
      <c r="J7" s="25">
        <f t="shared" si="0"/>
        <v>32</v>
      </c>
      <c r="K7" s="25">
        <f t="shared" si="0"/>
        <v>28</v>
      </c>
      <c r="L7" s="25">
        <f t="shared" si="0"/>
        <v>33</v>
      </c>
      <c r="M7" s="25">
        <f t="shared" si="0"/>
        <v>24</v>
      </c>
      <c r="N7" s="24"/>
      <c r="O7" s="21"/>
    </row>
    <row r="8" spans="1:15" ht="14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06" t="s">
        <v>54</v>
      </c>
      <c r="N8" s="24"/>
      <c r="O8" s="21"/>
    </row>
    <row r="9" spans="1:15" ht="14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06"/>
      <c r="N9" s="24"/>
      <c r="O9" s="21"/>
    </row>
    <row r="10" spans="1:15" ht="14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4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4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4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4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4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4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4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4.25">
      <c r="A38" s="26" t="s">
        <v>200</v>
      </c>
      <c r="B38" s="27"/>
      <c r="C38" s="27"/>
      <c r="D38" s="27"/>
      <c r="E38" s="27"/>
      <c r="F38" s="21"/>
      <c r="G38" s="21"/>
      <c r="H38" s="21"/>
      <c r="I38" s="21"/>
      <c r="J38" s="21"/>
      <c r="K38" s="21"/>
      <c r="L38" s="21"/>
      <c r="M38" s="21"/>
      <c r="N38" s="27"/>
      <c r="O38" s="21"/>
    </row>
    <row r="39" spans="1:15" ht="15" thickBot="1">
      <c r="A39" s="21"/>
      <c r="B39" s="21"/>
      <c r="C39" s="21"/>
      <c r="D39" s="21"/>
      <c r="E39" s="21"/>
      <c r="F39" s="27"/>
      <c r="G39" s="27"/>
      <c r="H39" s="27"/>
      <c r="I39" s="147" t="s">
        <v>203</v>
      </c>
      <c r="J39" s="148"/>
      <c r="K39" s="148"/>
      <c r="L39" s="148"/>
      <c r="M39" s="149"/>
      <c r="N39" s="21"/>
      <c r="O39" s="21"/>
    </row>
    <row r="40" spans="1:15" ht="14.25">
      <c r="A40" s="140" t="s">
        <v>56</v>
      </c>
      <c r="B40" s="141"/>
      <c r="C40" s="142" t="s">
        <v>180</v>
      </c>
      <c r="D40" s="137" t="s">
        <v>181</v>
      </c>
      <c r="E40" s="138"/>
      <c r="F40" s="139"/>
      <c r="G40" s="137" t="s">
        <v>182</v>
      </c>
      <c r="H40" s="133"/>
      <c r="I40" s="133"/>
      <c r="J40" s="133"/>
      <c r="K40" s="133"/>
      <c r="L40" s="134"/>
      <c r="M40" s="135" t="s">
        <v>183</v>
      </c>
      <c r="N40" s="21"/>
      <c r="O40" s="21"/>
    </row>
    <row r="41" spans="1:15" ht="15" thickBot="1">
      <c r="A41" s="125" t="s">
        <v>199</v>
      </c>
      <c r="B41" s="126"/>
      <c r="C41" s="143"/>
      <c r="D41" s="28" t="s">
        <v>184</v>
      </c>
      <c r="E41" s="30" t="s">
        <v>185</v>
      </c>
      <c r="F41" s="31" t="s">
        <v>57</v>
      </c>
      <c r="G41" s="28" t="s">
        <v>186</v>
      </c>
      <c r="H41" s="30" t="s">
        <v>187</v>
      </c>
      <c r="I41" s="30" t="s">
        <v>188</v>
      </c>
      <c r="J41" s="30" t="s">
        <v>189</v>
      </c>
      <c r="K41" s="30" t="s">
        <v>58</v>
      </c>
      <c r="L41" s="31" t="s">
        <v>57</v>
      </c>
      <c r="M41" s="136"/>
      <c r="N41" s="21"/>
      <c r="O41" s="21"/>
    </row>
    <row r="42" spans="1:15" ht="14.25">
      <c r="A42" s="157" t="s">
        <v>166</v>
      </c>
      <c r="B42" s="158"/>
      <c r="C42" s="107">
        <v>24</v>
      </c>
      <c r="D42" s="94">
        <v>7</v>
      </c>
      <c r="E42" s="95" t="s">
        <v>8</v>
      </c>
      <c r="F42" s="96">
        <f aca="true" t="shared" si="1" ref="F42:F47">SUM(D42:E42)</f>
        <v>7</v>
      </c>
      <c r="G42" s="94">
        <v>5</v>
      </c>
      <c r="H42" s="95">
        <v>6</v>
      </c>
      <c r="I42" s="95" t="s">
        <v>8</v>
      </c>
      <c r="J42" s="95" t="s">
        <v>8</v>
      </c>
      <c r="K42" s="95">
        <v>1</v>
      </c>
      <c r="L42" s="96">
        <f aca="true" t="shared" si="2" ref="L42:L47">SUM(G42:K42)</f>
        <v>12</v>
      </c>
      <c r="M42" s="107">
        <f aca="true" t="shared" si="3" ref="M42:M47">C42+F42-L42</f>
        <v>19</v>
      </c>
      <c r="N42" s="21"/>
      <c r="O42" s="21"/>
    </row>
    <row r="43" spans="1:15" ht="14.25">
      <c r="A43" s="132" t="s">
        <v>161</v>
      </c>
      <c r="B43" s="154"/>
      <c r="C43" s="32">
        <v>4</v>
      </c>
      <c r="D43" s="108">
        <v>4</v>
      </c>
      <c r="E43" s="22" t="s">
        <v>0</v>
      </c>
      <c r="F43" s="33">
        <f t="shared" si="1"/>
        <v>4</v>
      </c>
      <c r="G43" s="108">
        <v>3</v>
      </c>
      <c r="H43" s="22">
        <v>1</v>
      </c>
      <c r="I43" s="22" t="s">
        <v>133</v>
      </c>
      <c r="J43" s="22" t="s">
        <v>133</v>
      </c>
      <c r="K43" s="22" t="s">
        <v>133</v>
      </c>
      <c r="L43" s="33">
        <f t="shared" si="2"/>
        <v>4</v>
      </c>
      <c r="M43" s="32">
        <f t="shared" si="3"/>
        <v>4</v>
      </c>
      <c r="N43" s="21"/>
      <c r="O43" s="21"/>
    </row>
    <row r="44" spans="1:15" ht="14.25">
      <c r="A44" s="132" t="s">
        <v>167</v>
      </c>
      <c r="B44" s="154"/>
      <c r="C44" s="32">
        <v>4</v>
      </c>
      <c r="D44" s="108">
        <v>4</v>
      </c>
      <c r="E44" s="22" t="s">
        <v>0</v>
      </c>
      <c r="F44" s="33">
        <f t="shared" si="1"/>
        <v>4</v>
      </c>
      <c r="G44" s="108"/>
      <c r="H44" s="22">
        <v>1</v>
      </c>
      <c r="I44" s="22" t="s">
        <v>8</v>
      </c>
      <c r="J44" s="22" t="s">
        <v>8</v>
      </c>
      <c r="K44" s="22" t="s">
        <v>8</v>
      </c>
      <c r="L44" s="33">
        <f t="shared" si="2"/>
        <v>1</v>
      </c>
      <c r="M44" s="32">
        <f t="shared" si="3"/>
        <v>7</v>
      </c>
      <c r="N44" s="21"/>
      <c r="O44" s="21"/>
    </row>
    <row r="45" spans="1:15" ht="14.25">
      <c r="A45" s="132" t="s">
        <v>168</v>
      </c>
      <c r="B45" s="154"/>
      <c r="C45" s="32">
        <v>3</v>
      </c>
      <c r="D45" s="108">
        <v>2</v>
      </c>
      <c r="E45" s="22" t="s">
        <v>0</v>
      </c>
      <c r="F45" s="33">
        <f t="shared" si="1"/>
        <v>2</v>
      </c>
      <c r="G45" s="108">
        <v>1</v>
      </c>
      <c r="H45" s="22">
        <v>1</v>
      </c>
      <c r="I45" s="22" t="s">
        <v>4</v>
      </c>
      <c r="J45" s="22" t="s">
        <v>4</v>
      </c>
      <c r="K45" s="22">
        <v>2</v>
      </c>
      <c r="L45" s="33">
        <f t="shared" si="2"/>
        <v>4</v>
      </c>
      <c r="M45" s="32">
        <f t="shared" si="3"/>
        <v>1</v>
      </c>
      <c r="N45" s="21"/>
      <c r="O45" s="21"/>
    </row>
    <row r="46" spans="1:15" ht="14.25">
      <c r="A46" s="132" t="s">
        <v>169</v>
      </c>
      <c r="B46" s="154"/>
      <c r="C46" s="32">
        <v>4</v>
      </c>
      <c r="D46" s="108">
        <v>4</v>
      </c>
      <c r="E46" s="22" t="s">
        <v>0</v>
      </c>
      <c r="F46" s="33">
        <f t="shared" si="1"/>
        <v>4</v>
      </c>
      <c r="G46" s="108">
        <v>1</v>
      </c>
      <c r="H46" s="22">
        <v>1</v>
      </c>
      <c r="I46" s="22" t="s">
        <v>8</v>
      </c>
      <c r="J46" s="22">
        <v>1</v>
      </c>
      <c r="K46" s="22" t="s">
        <v>8</v>
      </c>
      <c r="L46" s="33">
        <f t="shared" si="2"/>
        <v>3</v>
      </c>
      <c r="M46" s="32">
        <f t="shared" si="3"/>
        <v>5</v>
      </c>
      <c r="N46" s="21"/>
      <c r="O46" s="21"/>
    </row>
    <row r="47" spans="1:15" ht="14.25">
      <c r="A47" s="132" t="s">
        <v>170</v>
      </c>
      <c r="B47" s="154"/>
      <c r="C47" s="32">
        <v>15</v>
      </c>
      <c r="D47" s="108">
        <v>3</v>
      </c>
      <c r="E47" s="22" t="s">
        <v>0</v>
      </c>
      <c r="F47" s="33">
        <f t="shared" si="1"/>
        <v>3</v>
      </c>
      <c r="G47" s="108">
        <v>2</v>
      </c>
      <c r="H47" s="22">
        <v>5</v>
      </c>
      <c r="I47" s="22" t="s">
        <v>8</v>
      </c>
      <c r="J47" s="22" t="s">
        <v>8</v>
      </c>
      <c r="K47" s="22" t="s">
        <v>8</v>
      </c>
      <c r="L47" s="33">
        <f t="shared" si="2"/>
        <v>7</v>
      </c>
      <c r="M47" s="32">
        <f t="shared" si="3"/>
        <v>11</v>
      </c>
      <c r="N47" s="21"/>
      <c r="O47" s="21"/>
    </row>
    <row r="48" spans="1:15" ht="15" thickBot="1">
      <c r="A48" s="155" t="s">
        <v>57</v>
      </c>
      <c r="B48" s="156"/>
      <c r="C48" s="109">
        <f aca="true" t="shared" si="4" ref="C48:M48">SUM(C42:C47)</f>
        <v>54</v>
      </c>
      <c r="D48" s="110">
        <f t="shared" si="4"/>
        <v>24</v>
      </c>
      <c r="E48" s="111">
        <f t="shared" si="4"/>
        <v>0</v>
      </c>
      <c r="F48" s="112">
        <f t="shared" si="4"/>
        <v>24</v>
      </c>
      <c r="G48" s="110">
        <f t="shared" si="4"/>
        <v>12</v>
      </c>
      <c r="H48" s="111">
        <f t="shared" si="4"/>
        <v>15</v>
      </c>
      <c r="I48" s="111">
        <f t="shared" si="4"/>
        <v>0</v>
      </c>
      <c r="J48" s="111">
        <f t="shared" si="4"/>
        <v>1</v>
      </c>
      <c r="K48" s="111">
        <f t="shared" si="4"/>
        <v>3</v>
      </c>
      <c r="L48" s="112">
        <f t="shared" si="4"/>
        <v>31</v>
      </c>
      <c r="M48" s="109">
        <f t="shared" si="4"/>
        <v>47</v>
      </c>
      <c r="N48" s="21"/>
      <c r="O48" s="21"/>
    </row>
    <row r="49" spans="1:15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60" spans="1:15" ht="24">
      <c r="A60" s="153">
        <v>25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23"/>
      <c r="O60" s="123"/>
    </row>
  </sheetData>
  <mergeCells count="20">
    <mergeCell ref="A42:B42"/>
    <mergeCell ref="A43:B43"/>
    <mergeCell ref="A44:B44"/>
    <mergeCell ref="A45:B45"/>
    <mergeCell ref="A46:B46"/>
    <mergeCell ref="A60:M60"/>
    <mergeCell ref="A47:B47"/>
    <mergeCell ref="A48:B48"/>
    <mergeCell ref="A7:C7"/>
    <mergeCell ref="A3:C3"/>
    <mergeCell ref="A4:C4"/>
    <mergeCell ref="A5:C5"/>
    <mergeCell ref="A6:C6"/>
    <mergeCell ref="I39:M39"/>
    <mergeCell ref="A40:B40"/>
    <mergeCell ref="C40:C41"/>
    <mergeCell ref="D40:F40"/>
    <mergeCell ref="G40:L40"/>
    <mergeCell ref="M40:M41"/>
    <mergeCell ref="A41:B41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B1" sqref="B1:J12"/>
    </sheetView>
  </sheetViews>
  <sheetFormatPr defaultColWidth="9.00390625" defaultRowHeight="13.5"/>
  <cols>
    <col min="1" max="1" width="6.25390625" style="34" bestFit="1" customWidth="1"/>
    <col min="2" max="2" width="1.625" style="34" customWidth="1"/>
    <col min="3" max="3" width="10.50390625" style="34" customWidth="1"/>
    <col min="4" max="4" width="10.875" style="34" customWidth="1"/>
    <col min="5" max="6" width="7.125" style="34" customWidth="1"/>
    <col min="7" max="10" width="6.625" style="34" customWidth="1"/>
    <col min="11" max="12" width="7.125" style="34" customWidth="1"/>
    <col min="13" max="18" width="6.625" style="34" customWidth="1"/>
    <col min="19" max="19" width="7.50390625" style="34" customWidth="1"/>
    <col min="20" max="20" width="6.625" style="34" customWidth="1"/>
    <col min="21" max="21" width="14.375" style="34" bestFit="1" customWidth="1"/>
    <col min="22" max="16384" width="9.00390625" style="34" customWidth="1"/>
  </cols>
  <sheetData>
    <row r="1" spans="1:8" ht="14.25" customHeight="1">
      <c r="A1" s="180">
        <v>26</v>
      </c>
      <c r="C1" s="162" t="s">
        <v>178</v>
      </c>
      <c r="D1" s="162"/>
      <c r="E1" s="162"/>
      <c r="F1" s="162"/>
      <c r="G1" s="162"/>
      <c r="H1" s="162"/>
    </row>
    <row r="2" spans="1:21" ht="14.25">
      <c r="A2" s="180"/>
      <c r="Q2" s="181" t="s">
        <v>171</v>
      </c>
      <c r="R2" s="181"/>
      <c r="S2" s="181"/>
      <c r="T2" s="181"/>
      <c r="U2" s="181"/>
    </row>
    <row r="3" spans="1:21" ht="18.75" customHeight="1">
      <c r="A3" s="180"/>
      <c r="C3" s="35"/>
      <c r="D3" s="35"/>
      <c r="E3" s="163" t="s">
        <v>124</v>
      </c>
      <c r="F3" s="163" t="s">
        <v>125</v>
      </c>
      <c r="G3" s="166" t="s">
        <v>74</v>
      </c>
      <c r="H3" s="167"/>
      <c r="I3" s="168"/>
      <c r="J3" s="10" t="s">
        <v>134</v>
      </c>
      <c r="K3" s="10" t="s">
        <v>78</v>
      </c>
      <c r="L3" s="10" t="s">
        <v>64</v>
      </c>
      <c r="M3" s="166" t="s">
        <v>80</v>
      </c>
      <c r="N3" s="167"/>
      <c r="O3" s="167"/>
      <c r="P3" s="167"/>
      <c r="Q3" s="168"/>
      <c r="R3" s="166" t="s">
        <v>96</v>
      </c>
      <c r="S3" s="168"/>
      <c r="T3" s="182" t="s">
        <v>99</v>
      </c>
      <c r="U3" s="182" t="s">
        <v>129</v>
      </c>
    </row>
    <row r="4" spans="1:21" ht="18.75" customHeight="1">
      <c r="A4" s="180"/>
      <c r="C4" s="36" t="s">
        <v>56</v>
      </c>
      <c r="D4" s="37" t="s">
        <v>59</v>
      </c>
      <c r="E4" s="164"/>
      <c r="F4" s="164"/>
      <c r="G4" s="10" t="s">
        <v>89</v>
      </c>
      <c r="H4" s="10" t="s">
        <v>90</v>
      </c>
      <c r="I4" s="10" t="s">
        <v>91</v>
      </c>
      <c r="J4" s="37" t="s">
        <v>76</v>
      </c>
      <c r="K4" s="37" t="s">
        <v>79</v>
      </c>
      <c r="L4" s="37" t="s">
        <v>79</v>
      </c>
      <c r="M4" s="10" t="s">
        <v>81</v>
      </c>
      <c r="N4" s="10" t="s">
        <v>83</v>
      </c>
      <c r="O4" s="10" t="s">
        <v>85</v>
      </c>
      <c r="P4" s="166" t="s">
        <v>88</v>
      </c>
      <c r="Q4" s="168"/>
      <c r="R4" s="10" t="s">
        <v>95</v>
      </c>
      <c r="S4" s="3" t="s">
        <v>93</v>
      </c>
      <c r="T4" s="183"/>
      <c r="U4" s="183"/>
    </row>
    <row r="5" spans="1:21" ht="18.75" customHeight="1">
      <c r="A5" s="180"/>
      <c r="C5" s="38"/>
      <c r="D5" s="38"/>
      <c r="E5" s="165"/>
      <c r="F5" s="165"/>
      <c r="G5" s="39" t="s">
        <v>77</v>
      </c>
      <c r="H5" s="39" t="s">
        <v>77</v>
      </c>
      <c r="I5" s="39" t="s">
        <v>77</v>
      </c>
      <c r="J5" s="39" t="s">
        <v>77</v>
      </c>
      <c r="K5" s="39" t="s">
        <v>75</v>
      </c>
      <c r="L5" s="39" t="s">
        <v>75</v>
      </c>
      <c r="M5" s="39" t="s">
        <v>82</v>
      </c>
      <c r="N5" s="39" t="s">
        <v>84</v>
      </c>
      <c r="O5" s="39" t="s">
        <v>82</v>
      </c>
      <c r="P5" s="9" t="s">
        <v>86</v>
      </c>
      <c r="Q5" s="9" t="s">
        <v>87</v>
      </c>
      <c r="R5" s="39" t="s">
        <v>92</v>
      </c>
      <c r="S5" s="40" t="s">
        <v>94</v>
      </c>
      <c r="T5" s="184"/>
      <c r="U5" s="184"/>
    </row>
    <row r="6" spans="1:21" ht="18.75" customHeight="1">
      <c r="A6" s="180"/>
      <c r="C6" s="35"/>
      <c r="D6" s="11" t="s">
        <v>61</v>
      </c>
      <c r="E6" s="159">
        <v>33107</v>
      </c>
      <c r="F6" s="41" t="s">
        <v>0</v>
      </c>
      <c r="G6" s="41" t="s">
        <v>0</v>
      </c>
      <c r="H6" s="41" t="s">
        <v>0</v>
      </c>
      <c r="I6" s="41" t="s">
        <v>0</v>
      </c>
      <c r="J6" s="41" t="s">
        <v>0</v>
      </c>
      <c r="K6" s="41" t="s">
        <v>0</v>
      </c>
      <c r="L6" s="41" t="s">
        <v>0</v>
      </c>
      <c r="M6" s="41">
        <v>61</v>
      </c>
      <c r="N6" s="41" t="s">
        <v>0</v>
      </c>
      <c r="O6" s="41" t="s">
        <v>0</v>
      </c>
      <c r="P6" s="41" t="s">
        <v>0</v>
      </c>
      <c r="Q6" s="41" t="s">
        <v>0</v>
      </c>
      <c r="R6" s="41" t="s">
        <v>0</v>
      </c>
      <c r="S6" s="41">
        <v>18</v>
      </c>
      <c r="T6" s="113" t="s">
        <v>0</v>
      </c>
      <c r="U6" s="22" t="s">
        <v>0</v>
      </c>
    </row>
    <row r="7" spans="1:21" ht="18.75" customHeight="1">
      <c r="A7" s="180"/>
      <c r="C7" s="36" t="s">
        <v>60</v>
      </c>
      <c r="D7" s="9" t="s">
        <v>65</v>
      </c>
      <c r="E7" s="160"/>
      <c r="F7" s="41">
        <v>16862</v>
      </c>
      <c r="G7" s="41" t="s">
        <v>0</v>
      </c>
      <c r="H7" s="41" t="s">
        <v>0</v>
      </c>
      <c r="I7" s="41" t="s">
        <v>0</v>
      </c>
      <c r="J7" s="41" t="s">
        <v>0</v>
      </c>
      <c r="K7" s="41">
        <v>16862</v>
      </c>
      <c r="L7" s="41" t="s">
        <v>0</v>
      </c>
      <c r="M7" s="41" t="s">
        <v>0</v>
      </c>
      <c r="N7" s="41" t="s">
        <v>0</v>
      </c>
      <c r="O7" s="41" t="s">
        <v>0</v>
      </c>
      <c r="P7" s="41" t="s">
        <v>0</v>
      </c>
      <c r="Q7" s="41" t="s">
        <v>0</v>
      </c>
      <c r="R7" s="41" t="s">
        <v>0</v>
      </c>
      <c r="S7" s="41" t="s">
        <v>0</v>
      </c>
      <c r="T7" s="113" t="s">
        <v>0</v>
      </c>
      <c r="U7" s="22" t="s">
        <v>0</v>
      </c>
    </row>
    <row r="8" spans="1:21" ht="18.75" customHeight="1">
      <c r="A8" s="180"/>
      <c r="C8" s="36" t="s">
        <v>66</v>
      </c>
      <c r="D8" s="11" t="s">
        <v>58</v>
      </c>
      <c r="E8" s="160"/>
      <c r="F8" s="41">
        <v>2869</v>
      </c>
      <c r="G8" s="41">
        <v>1371</v>
      </c>
      <c r="H8" s="41">
        <v>1357</v>
      </c>
      <c r="I8" s="41">
        <v>23</v>
      </c>
      <c r="J8" s="41">
        <v>1310</v>
      </c>
      <c r="K8" s="41" t="s">
        <v>0</v>
      </c>
      <c r="L8" s="41">
        <v>1498</v>
      </c>
      <c r="M8" s="41" t="s">
        <v>0</v>
      </c>
      <c r="N8" s="41" t="s">
        <v>0</v>
      </c>
      <c r="O8" s="41" t="s">
        <v>0</v>
      </c>
      <c r="P8" s="41" t="s">
        <v>0</v>
      </c>
      <c r="Q8" s="41" t="s">
        <v>0</v>
      </c>
      <c r="R8" s="41" t="s">
        <v>0</v>
      </c>
      <c r="S8" s="41" t="s">
        <v>0</v>
      </c>
      <c r="T8" s="113" t="s">
        <v>0</v>
      </c>
      <c r="U8" s="22" t="s">
        <v>0</v>
      </c>
    </row>
    <row r="9" spans="1:21" ht="18.75" customHeight="1">
      <c r="A9" s="180"/>
      <c r="C9" s="36"/>
      <c r="D9" s="11" t="s">
        <v>57</v>
      </c>
      <c r="E9" s="161"/>
      <c r="F9" s="41">
        <v>19731</v>
      </c>
      <c r="G9" s="41">
        <v>1371</v>
      </c>
      <c r="H9" s="41">
        <v>1357</v>
      </c>
      <c r="I9" s="41">
        <v>23</v>
      </c>
      <c r="J9" s="41">
        <v>1310</v>
      </c>
      <c r="K9" s="41">
        <v>16862</v>
      </c>
      <c r="L9" s="41">
        <v>1498</v>
      </c>
      <c r="M9" s="41">
        <v>61</v>
      </c>
      <c r="N9" s="41" t="s">
        <v>0</v>
      </c>
      <c r="O9" s="41" t="s">
        <v>0</v>
      </c>
      <c r="P9" s="41" t="s">
        <v>0</v>
      </c>
      <c r="Q9" s="41" t="s">
        <v>0</v>
      </c>
      <c r="R9" s="41" t="s">
        <v>0</v>
      </c>
      <c r="S9" s="41">
        <v>18</v>
      </c>
      <c r="T9" s="113">
        <f>F9/E6*100</f>
        <v>59.597668166852934</v>
      </c>
      <c r="U9" s="22" t="s">
        <v>0</v>
      </c>
    </row>
    <row r="10" spans="1:21" ht="18.75" customHeight="1">
      <c r="A10" s="180"/>
      <c r="C10" s="169" t="s">
        <v>67</v>
      </c>
      <c r="D10" s="11" t="s">
        <v>61</v>
      </c>
      <c r="E10" s="159">
        <v>2499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>
        <v>33</v>
      </c>
      <c r="N10" s="41" t="s">
        <v>0</v>
      </c>
      <c r="O10" s="41" t="s">
        <v>0</v>
      </c>
      <c r="P10" s="41" t="s">
        <v>0</v>
      </c>
      <c r="Q10" s="41" t="s">
        <v>0</v>
      </c>
      <c r="R10" s="41" t="s">
        <v>0</v>
      </c>
      <c r="S10" s="41">
        <v>1</v>
      </c>
      <c r="T10" s="113" t="s">
        <v>0</v>
      </c>
      <c r="U10" s="22" t="s">
        <v>0</v>
      </c>
    </row>
    <row r="11" spans="1:21" ht="18.75" customHeight="1">
      <c r="A11" s="180"/>
      <c r="C11" s="170"/>
      <c r="D11" s="9" t="s">
        <v>65</v>
      </c>
      <c r="E11" s="178"/>
      <c r="F11" s="41">
        <v>2387</v>
      </c>
      <c r="G11" s="41" t="s">
        <v>0</v>
      </c>
      <c r="H11" s="41" t="s">
        <v>0</v>
      </c>
      <c r="I11" s="41" t="s">
        <v>0</v>
      </c>
      <c r="J11" s="41" t="s">
        <v>0</v>
      </c>
      <c r="K11" s="41">
        <v>2387</v>
      </c>
      <c r="L11" s="41" t="s">
        <v>0</v>
      </c>
      <c r="M11" s="41" t="s">
        <v>0</v>
      </c>
      <c r="N11" s="41" t="s">
        <v>0</v>
      </c>
      <c r="O11" s="41" t="s">
        <v>0</v>
      </c>
      <c r="P11" s="41" t="s">
        <v>0</v>
      </c>
      <c r="Q11" s="41" t="s">
        <v>0</v>
      </c>
      <c r="R11" s="41" t="s">
        <v>0</v>
      </c>
      <c r="S11" s="41" t="s">
        <v>0</v>
      </c>
      <c r="T11" s="113" t="s">
        <v>0</v>
      </c>
      <c r="U11" s="22" t="s">
        <v>0</v>
      </c>
    </row>
    <row r="12" spans="1:21" ht="18.75" customHeight="1">
      <c r="A12" s="180"/>
      <c r="C12" s="170"/>
      <c r="D12" s="11" t="s">
        <v>58</v>
      </c>
      <c r="E12" s="178"/>
      <c r="F12" s="41" t="s">
        <v>0</v>
      </c>
      <c r="G12" s="41" t="s">
        <v>0</v>
      </c>
      <c r="H12" s="41" t="s">
        <v>0</v>
      </c>
      <c r="I12" s="41" t="s">
        <v>0</v>
      </c>
      <c r="J12" s="41" t="s">
        <v>0</v>
      </c>
      <c r="K12" s="41" t="s">
        <v>0</v>
      </c>
      <c r="L12" s="41" t="s">
        <v>0</v>
      </c>
      <c r="M12" s="41" t="s">
        <v>0</v>
      </c>
      <c r="N12" s="41" t="s">
        <v>0</v>
      </c>
      <c r="O12" s="41" t="s">
        <v>0</v>
      </c>
      <c r="P12" s="41" t="s">
        <v>0</v>
      </c>
      <c r="Q12" s="41" t="s">
        <v>0</v>
      </c>
      <c r="R12" s="41" t="s">
        <v>0</v>
      </c>
      <c r="S12" s="41" t="s">
        <v>0</v>
      </c>
      <c r="T12" s="113" t="s">
        <v>0</v>
      </c>
      <c r="U12" s="22" t="s">
        <v>0</v>
      </c>
    </row>
    <row r="13" spans="1:21" ht="18.75" customHeight="1">
      <c r="A13" s="180"/>
      <c r="C13" s="171"/>
      <c r="D13" s="11" t="s">
        <v>57</v>
      </c>
      <c r="E13" s="179"/>
      <c r="F13" s="41">
        <v>2387</v>
      </c>
      <c r="G13" s="41" t="s">
        <v>0</v>
      </c>
      <c r="H13" s="41" t="s">
        <v>0</v>
      </c>
      <c r="I13" s="41" t="s">
        <v>0</v>
      </c>
      <c r="J13" s="41" t="s">
        <v>0</v>
      </c>
      <c r="K13" s="41">
        <v>2387</v>
      </c>
      <c r="L13" s="41" t="s">
        <v>0</v>
      </c>
      <c r="M13" s="41">
        <v>33</v>
      </c>
      <c r="N13" s="41" t="s">
        <v>0</v>
      </c>
      <c r="O13" s="41" t="s">
        <v>0</v>
      </c>
      <c r="P13" s="41" t="s">
        <v>0</v>
      </c>
      <c r="Q13" s="41" t="s">
        <v>0</v>
      </c>
      <c r="R13" s="41" t="s">
        <v>0</v>
      </c>
      <c r="S13" s="41">
        <v>1</v>
      </c>
      <c r="T13" s="113">
        <f>F13/E10*100</f>
        <v>95.51820728291317</v>
      </c>
      <c r="U13" s="22" t="s">
        <v>0</v>
      </c>
    </row>
    <row r="14" spans="1:21" ht="18.75" customHeight="1">
      <c r="A14" s="180"/>
      <c r="C14" s="169" t="s">
        <v>68</v>
      </c>
      <c r="D14" s="11" t="s">
        <v>61</v>
      </c>
      <c r="E14" s="159">
        <v>1355</v>
      </c>
      <c r="F14" s="41" t="s">
        <v>0</v>
      </c>
      <c r="G14" s="41" t="s">
        <v>0</v>
      </c>
      <c r="H14" s="41" t="s">
        <v>0</v>
      </c>
      <c r="I14" s="41" t="s">
        <v>0</v>
      </c>
      <c r="J14" s="41" t="s">
        <v>0</v>
      </c>
      <c r="K14" s="41" t="s">
        <v>0</v>
      </c>
      <c r="L14" s="41" t="s">
        <v>0</v>
      </c>
      <c r="M14" s="41" t="s">
        <v>0</v>
      </c>
      <c r="N14" s="41" t="s">
        <v>0</v>
      </c>
      <c r="O14" s="41" t="s">
        <v>0</v>
      </c>
      <c r="P14" s="41" t="s">
        <v>0</v>
      </c>
      <c r="Q14" s="41" t="s">
        <v>0</v>
      </c>
      <c r="R14" s="41" t="s">
        <v>0</v>
      </c>
      <c r="S14" s="41" t="s">
        <v>0</v>
      </c>
      <c r="T14" s="113" t="s">
        <v>0</v>
      </c>
      <c r="U14" s="22" t="s">
        <v>0</v>
      </c>
    </row>
    <row r="15" spans="1:21" ht="18.75" customHeight="1">
      <c r="A15" s="180"/>
      <c r="C15" s="170"/>
      <c r="D15" s="9" t="s">
        <v>65</v>
      </c>
      <c r="E15" s="160"/>
      <c r="F15" s="41">
        <v>908</v>
      </c>
      <c r="G15" s="41" t="s">
        <v>0</v>
      </c>
      <c r="H15" s="41" t="s">
        <v>0</v>
      </c>
      <c r="I15" s="41" t="s">
        <v>0</v>
      </c>
      <c r="J15" s="41" t="s">
        <v>0</v>
      </c>
      <c r="K15" s="41">
        <v>908</v>
      </c>
      <c r="L15" s="41" t="s">
        <v>0</v>
      </c>
      <c r="M15" s="41" t="s">
        <v>0</v>
      </c>
      <c r="N15" s="41" t="s">
        <v>0</v>
      </c>
      <c r="O15" s="41" t="s">
        <v>0</v>
      </c>
      <c r="P15" s="41" t="s">
        <v>0</v>
      </c>
      <c r="Q15" s="41" t="s">
        <v>0</v>
      </c>
      <c r="R15" s="41" t="s">
        <v>0</v>
      </c>
      <c r="S15" s="41" t="s">
        <v>0</v>
      </c>
      <c r="T15" s="113" t="s">
        <v>0</v>
      </c>
      <c r="U15" s="22" t="s">
        <v>0</v>
      </c>
    </row>
    <row r="16" spans="1:21" ht="18.75" customHeight="1">
      <c r="A16" s="180"/>
      <c r="C16" s="170"/>
      <c r="D16" s="11" t="s">
        <v>58</v>
      </c>
      <c r="E16" s="160"/>
      <c r="F16" s="41">
        <v>342</v>
      </c>
      <c r="G16" s="41" t="s">
        <v>0</v>
      </c>
      <c r="H16" s="41" t="s">
        <v>0</v>
      </c>
      <c r="I16" s="41" t="s">
        <v>0</v>
      </c>
      <c r="J16" s="41" t="s">
        <v>0</v>
      </c>
      <c r="K16" s="41" t="s">
        <v>0</v>
      </c>
      <c r="L16" s="41">
        <v>342</v>
      </c>
      <c r="M16" s="41" t="s">
        <v>0</v>
      </c>
      <c r="N16" s="41" t="s">
        <v>0</v>
      </c>
      <c r="O16" s="41" t="s">
        <v>0</v>
      </c>
      <c r="P16" s="41" t="s">
        <v>0</v>
      </c>
      <c r="Q16" s="41" t="s">
        <v>0</v>
      </c>
      <c r="R16" s="41" t="s">
        <v>0</v>
      </c>
      <c r="S16" s="41" t="s">
        <v>0</v>
      </c>
      <c r="T16" s="113" t="s">
        <v>0</v>
      </c>
      <c r="U16" s="22" t="s">
        <v>0</v>
      </c>
    </row>
    <row r="17" spans="1:21" ht="18.75" customHeight="1">
      <c r="A17" s="180"/>
      <c r="C17" s="171"/>
      <c r="D17" s="11" t="s">
        <v>57</v>
      </c>
      <c r="E17" s="161"/>
      <c r="F17" s="41">
        <v>1250</v>
      </c>
      <c r="G17" s="41" t="s">
        <v>0</v>
      </c>
      <c r="H17" s="41" t="s">
        <v>0</v>
      </c>
      <c r="I17" s="41" t="s">
        <v>0</v>
      </c>
      <c r="J17" s="41" t="s">
        <v>0</v>
      </c>
      <c r="K17" s="41">
        <v>908</v>
      </c>
      <c r="L17" s="41">
        <v>342</v>
      </c>
      <c r="M17" s="41" t="s">
        <v>0</v>
      </c>
      <c r="N17" s="41" t="s">
        <v>0</v>
      </c>
      <c r="O17" s="41" t="s">
        <v>0</v>
      </c>
      <c r="P17" s="41" t="s">
        <v>0</v>
      </c>
      <c r="Q17" s="41" t="s">
        <v>0</v>
      </c>
      <c r="R17" s="41" t="s">
        <v>0</v>
      </c>
      <c r="S17" s="41" t="s">
        <v>0</v>
      </c>
      <c r="T17" s="113">
        <f>F17/E14*100</f>
        <v>92.25092250922509</v>
      </c>
      <c r="U17" s="22" t="s">
        <v>0</v>
      </c>
    </row>
    <row r="18" spans="1:21" ht="18.75" customHeight="1">
      <c r="A18" s="180"/>
      <c r="C18" s="175" t="s">
        <v>69</v>
      </c>
      <c r="D18" s="11" t="s">
        <v>61</v>
      </c>
      <c r="E18" s="159">
        <v>45599</v>
      </c>
      <c r="F18" s="41" t="s">
        <v>0</v>
      </c>
      <c r="G18" s="41" t="s">
        <v>0</v>
      </c>
      <c r="H18" s="41" t="s">
        <v>0</v>
      </c>
      <c r="I18" s="41" t="s">
        <v>0</v>
      </c>
      <c r="J18" s="41" t="s">
        <v>0</v>
      </c>
      <c r="K18" s="41" t="s">
        <v>0</v>
      </c>
      <c r="L18" s="41" t="s">
        <v>0</v>
      </c>
      <c r="M18" s="41" t="s">
        <v>0</v>
      </c>
      <c r="N18" s="41" t="s">
        <v>0</v>
      </c>
      <c r="O18" s="41" t="s">
        <v>0</v>
      </c>
      <c r="P18" s="41" t="s">
        <v>0</v>
      </c>
      <c r="Q18" s="41" t="s">
        <v>0</v>
      </c>
      <c r="R18" s="41" t="s">
        <v>0</v>
      </c>
      <c r="S18" s="41" t="s">
        <v>0</v>
      </c>
      <c r="T18" s="113" t="s">
        <v>0</v>
      </c>
      <c r="U18" s="22" t="s">
        <v>0</v>
      </c>
    </row>
    <row r="19" spans="1:21" ht="18.75" customHeight="1">
      <c r="A19" s="180"/>
      <c r="C19" s="176"/>
      <c r="D19" s="9" t="s">
        <v>65</v>
      </c>
      <c r="E19" s="160"/>
      <c r="F19" s="41">
        <v>9023</v>
      </c>
      <c r="G19" s="41" t="s">
        <v>0</v>
      </c>
      <c r="H19" s="41" t="s">
        <v>0</v>
      </c>
      <c r="I19" s="41" t="s">
        <v>0</v>
      </c>
      <c r="J19" s="41" t="s">
        <v>0</v>
      </c>
      <c r="K19" s="41">
        <v>8901</v>
      </c>
      <c r="L19" s="41">
        <v>122</v>
      </c>
      <c r="M19" s="41" t="s">
        <v>0</v>
      </c>
      <c r="N19" s="41" t="s">
        <v>0</v>
      </c>
      <c r="O19" s="41" t="s">
        <v>0</v>
      </c>
      <c r="P19" s="41" t="s">
        <v>0</v>
      </c>
      <c r="Q19" s="41" t="s">
        <v>0</v>
      </c>
      <c r="R19" s="41" t="s">
        <v>0</v>
      </c>
      <c r="S19" s="41" t="s">
        <v>0</v>
      </c>
      <c r="T19" s="113" t="s">
        <v>0</v>
      </c>
      <c r="U19" s="22" t="s">
        <v>0</v>
      </c>
    </row>
    <row r="20" spans="1:21" ht="18.75" customHeight="1">
      <c r="A20" s="180"/>
      <c r="C20" s="176"/>
      <c r="D20" s="11" t="s">
        <v>58</v>
      </c>
      <c r="E20" s="160"/>
      <c r="F20" s="41">
        <v>10374</v>
      </c>
      <c r="G20" s="41" t="s">
        <v>0</v>
      </c>
      <c r="H20" s="41" t="s">
        <v>0</v>
      </c>
      <c r="I20" s="41" t="s">
        <v>0</v>
      </c>
      <c r="J20" s="41" t="s">
        <v>0</v>
      </c>
      <c r="K20" s="41">
        <v>9944</v>
      </c>
      <c r="L20" s="41">
        <v>430</v>
      </c>
      <c r="M20" s="41" t="s">
        <v>0</v>
      </c>
      <c r="N20" s="41" t="s">
        <v>0</v>
      </c>
      <c r="O20" s="41" t="s">
        <v>0</v>
      </c>
      <c r="P20" s="41" t="s">
        <v>0</v>
      </c>
      <c r="Q20" s="41" t="s">
        <v>0</v>
      </c>
      <c r="R20" s="41" t="s">
        <v>0</v>
      </c>
      <c r="S20" s="41" t="s">
        <v>0</v>
      </c>
      <c r="T20" s="113" t="s">
        <v>0</v>
      </c>
      <c r="U20" s="22" t="s">
        <v>0</v>
      </c>
    </row>
    <row r="21" spans="1:21" ht="18.75" customHeight="1">
      <c r="A21" s="180"/>
      <c r="C21" s="177"/>
      <c r="D21" s="11" t="s">
        <v>57</v>
      </c>
      <c r="E21" s="161"/>
      <c r="F21" s="41">
        <v>19397</v>
      </c>
      <c r="G21" s="41" t="s">
        <v>0</v>
      </c>
      <c r="H21" s="41" t="s">
        <v>0</v>
      </c>
      <c r="I21" s="41" t="s">
        <v>0</v>
      </c>
      <c r="J21" s="41" t="s">
        <v>0</v>
      </c>
      <c r="K21" s="41">
        <v>18845</v>
      </c>
      <c r="L21" s="41">
        <v>552</v>
      </c>
      <c r="M21" s="41" t="s">
        <v>0</v>
      </c>
      <c r="N21" s="41" t="s">
        <v>0</v>
      </c>
      <c r="O21" s="41" t="s">
        <v>0</v>
      </c>
      <c r="P21" s="41" t="s">
        <v>0</v>
      </c>
      <c r="Q21" s="41" t="s">
        <v>0</v>
      </c>
      <c r="R21" s="41" t="s">
        <v>0</v>
      </c>
      <c r="S21" s="41" t="s">
        <v>0</v>
      </c>
      <c r="T21" s="113">
        <f>F21/E18*100</f>
        <v>42.538213557314855</v>
      </c>
      <c r="U21" s="22" t="s">
        <v>0</v>
      </c>
    </row>
    <row r="22" spans="1:21" ht="18.75" customHeight="1">
      <c r="A22" s="180"/>
      <c r="C22" s="35" t="s">
        <v>70</v>
      </c>
      <c r="D22" s="11" t="s">
        <v>61</v>
      </c>
      <c r="E22" s="159">
        <v>1625</v>
      </c>
      <c r="F22" s="41" t="s">
        <v>0</v>
      </c>
      <c r="G22" s="41" t="s">
        <v>0</v>
      </c>
      <c r="H22" s="41" t="s">
        <v>0</v>
      </c>
      <c r="I22" s="41" t="s">
        <v>0</v>
      </c>
      <c r="J22" s="41" t="s">
        <v>0</v>
      </c>
      <c r="K22" s="41" t="s">
        <v>0</v>
      </c>
      <c r="L22" s="41" t="s">
        <v>0</v>
      </c>
      <c r="M22" s="41">
        <v>3</v>
      </c>
      <c r="N22" s="41" t="s">
        <v>0</v>
      </c>
      <c r="O22" s="41" t="s">
        <v>0</v>
      </c>
      <c r="P22" s="41" t="s">
        <v>0</v>
      </c>
      <c r="Q22" s="41" t="s">
        <v>0</v>
      </c>
      <c r="R22" s="41" t="s">
        <v>0</v>
      </c>
      <c r="S22" s="41">
        <v>2</v>
      </c>
      <c r="T22" s="113" t="s">
        <v>0</v>
      </c>
      <c r="U22" s="22" t="s">
        <v>0</v>
      </c>
    </row>
    <row r="23" spans="1:21" ht="18.75" customHeight="1">
      <c r="A23" s="180"/>
      <c r="C23" s="5" t="s">
        <v>71</v>
      </c>
      <c r="D23" s="9" t="s">
        <v>65</v>
      </c>
      <c r="E23" s="160"/>
      <c r="F23" s="41">
        <v>1452</v>
      </c>
      <c r="G23" s="41" t="s">
        <v>0</v>
      </c>
      <c r="H23" s="41" t="s">
        <v>0</v>
      </c>
      <c r="I23" s="41" t="s">
        <v>0</v>
      </c>
      <c r="J23" s="41" t="s">
        <v>0</v>
      </c>
      <c r="K23" s="41">
        <v>1452</v>
      </c>
      <c r="L23" s="41" t="s">
        <v>0</v>
      </c>
      <c r="M23" s="41" t="s">
        <v>0</v>
      </c>
      <c r="N23" s="41" t="s">
        <v>0</v>
      </c>
      <c r="O23" s="41" t="s">
        <v>0</v>
      </c>
      <c r="P23" s="41" t="s">
        <v>0</v>
      </c>
      <c r="Q23" s="41" t="s">
        <v>0</v>
      </c>
      <c r="R23" s="41" t="s">
        <v>0</v>
      </c>
      <c r="S23" s="41" t="s">
        <v>0</v>
      </c>
      <c r="T23" s="113" t="s">
        <v>0</v>
      </c>
      <c r="U23" s="22" t="s">
        <v>0</v>
      </c>
    </row>
    <row r="24" spans="1:21" ht="18.75" customHeight="1">
      <c r="A24" s="180"/>
      <c r="C24" s="36" t="s">
        <v>72</v>
      </c>
      <c r="D24" s="11" t="s">
        <v>58</v>
      </c>
      <c r="E24" s="160"/>
      <c r="F24" s="41" t="s">
        <v>0</v>
      </c>
      <c r="G24" s="41" t="s">
        <v>0</v>
      </c>
      <c r="H24" s="41" t="s">
        <v>0</v>
      </c>
      <c r="I24" s="41" t="s">
        <v>0</v>
      </c>
      <c r="J24" s="41" t="s">
        <v>0</v>
      </c>
      <c r="K24" s="41" t="s">
        <v>0</v>
      </c>
      <c r="L24" s="41" t="s">
        <v>0</v>
      </c>
      <c r="M24" s="41" t="s">
        <v>0</v>
      </c>
      <c r="N24" s="41" t="s">
        <v>0</v>
      </c>
      <c r="O24" s="41" t="s">
        <v>0</v>
      </c>
      <c r="P24" s="41" t="s">
        <v>0</v>
      </c>
      <c r="Q24" s="41" t="s">
        <v>0</v>
      </c>
      <c r="R24" s="41" t="s">
        <v>0</v>
      </c>
      <c r="S24" s="41" t="s">
        <v>0</v>
      </c>
      <c r="T24" s="113" t="s">
        <v>0</v>
      </c>
      <c r="U24" s="22" t="s">
        <v>0</v>
      </c>
    </row>
    <row r="25" spans="1:21" ht="18.75" customHeight="1">
      <c r="A25" s="180"/>
      <c r="C25" s="38" t="s">
        <v>73</v>
      </c>
      <c r="D25" s="11" t="s">
        <v>57</v>
      </c>
      <c r="E25" s="161"/>
      <c r="F25" s="41">
        <v>1452</v>
      </c>
      <c r="G25" s="41" t="s">
        <v>0</v>
      </c>
      <c r="H25" s="41" t="s">
        <v>0</v>
      </c>
      <c r="I25" s="41" t="s">
        <v>0</v>
      </c>
      <c r="J25" s="41" t="s">
        <v>0</v>
      </c>
      <c r="K25" s="41">
        <v>1452</v>
      </c>
      <c r="L25" s="41" t="s">
        <v>0</v>
      </c>
      <c r="M25" s="41">
        <v>3</v>
      </c>
      <c r="N25" s="41" t="s">
        <v>0</v>
      </c>
      <c r="O25" s="41" t="s">
        <v>0</v>
      </c>
      <c r="P25" s="41" t="s">
        <v>0</v>
      </c>
      <c r="Q25" s="41" t="s">
        <v>0</v>
      </c>
      <c r="R25" s="41" t="s">
        <v>0</v>
      </c>
      <c r="S25" s="41">
        <v>2</v>
      </c>
      <c r="T25" s="113">
        <f>F25/E22*100</f>
        <v>89.35384615384615</v>
      </c>
      <c r="U25" s="22" t="s">
        <v>0</v>
      </c>
    </row>
    <row r="26" spans="1:21" s="43" customFormat="1" ht="18.75" customHeight="1">
      <c r="A26" s="180"/>
      <c r="C26" s="172" t="s">
        <v>57</v>
      </c>
      <c r="D26" s="12" t="s">
        <v>61</v>
      </c>
      <c r="E26" s="185">
        <v>84185</v>
      </c>
      <c r="F26" s="42" t="s">
        <v>0</v>
      </c>
      <c r="G26" s="42" t="s">
        <v>0</v>
      </c>
      <c r="H26" s="42" t="s">
        <v>0</v>
      </c>
      <c r="I26" s="42" t="s">
        <v>0</v>
      </c>
      <c r="J26" s="42" t="s">
        <v>0</v>
      </c>
      <c r="K26" s="42" t="s">
        <v>0</v>
      </c>
      <c r="L26" s="42" t="s">
        <v>0</v>
      </c>
      <c r="M26" s="42">
        <v>97</v>
      </c>
      <c r="N26" s="42" t="s">
        <v>0</v>
      </c>
      <c r="O26" s="42" t="s">
        <v>0</v>
      </c>
      <c r="P26" s="42" t="s">
        <v>0</v>
      </c>
      <c r="Q26" s="42" t="s">
        <v>0</v>
      </c>
      <c r="R26" s="42" t="s">
        <v>0</v>
      </c>
      <c r="S26" s="42">
        <v>21</v>
      </c>
      <c r="T26" s="114" t="s">
        <v>0</v>
      </c>
      <c r="U26" s="25" t="s">
        <v>0</v>
      </c>
    </row>
    <row r="27" spans="1:21" s="43" customFormat="1" ht="18.75" customHeight="1">
      <c r="A27" s="180"/>
      <c r="C27" s="173"/>
      <c r="D27" s="1" t="s">
        <v>65</v>
      </c>
      <c r="E27" s="186"/>
      <c r="F27" s="42">
        <f>F7+F11+F15+F19+F23</f>
        <v>30632</v>
      </c>
      <c r="G27" s="42" t="s">
        <v>0</v>
      </c>
      <c r="H27" s="42" t="s">
        <v>0</v>
      </c>
      <c r="I27" s="42" t="s">
        <v>0</v>
      </c>
      <c r="J27" s="42" t="s">
        <v>0</v>
      </c>
      <c r="K27" s="42">
        <f>K7+K11+K15+K19+K23</f>
        <v>30510</v>
      </c>
      <c r="L27" s="42">
        <v>122</v>
      </c>
      <c r="M27" s="42" t="s">
        <v>0</v>
      </c>
      <c r="N27" s="42" t="s">
        <v>0</v>
      </c>
      <c r="O27" s="42" t="s">
        <v>0</v>
      </c>
      <c r="P27" s="42" t="s">
        <v>0</v>
      </c>
      <c r="Q27" s="42" t="s">
        <v>0</v>
      </c>
      <c r="R27" s="42" t="s">
        <v>0</v>
      </c>
      <c r="S27" s="42" t="s">
        <v>0</v>
      </c>
      <c r="T27" s="114" t="s">
        <v>0</v>
      </c>
      <c r="U27" s="25" t="s">
        <v>0</v>
      </c>
    </row>
    <row r="28" spans="1:21" s="43" customFormat="1" ht="18.75" customHeight="1">
      <c r="A28" s="180"/>
      <c r="C28" s="173"/>
      <c r="D28" s="12" t="s">
        <v>58</v>
      </c>
      <c r="E28" s="186"/>
      <c r="F28" s="42">
        <f>F8+F16+F20</f>
        <v>13585</v>
      </c>
      <c r="G28" s="42">
        <v>1371</v>
      </c>
      <c r="H28" s="42">
        <v>1357</v>
      </c>
      <c r="I28" s="42">
        <v>23</v>
      </c>
      <c r="J28" s="42">
        <v>1310</v>
      </c>
      <c r="K28" s="42">
        <v>9944</v>
      </c>
      <c r="L28" s="42">
        <f>L16+L20</f>
        <v>772</v>
      </c>
      <c r="M28" s="42" t="s">
        <v>0</v>
      </c>
      <c r="N28" s="42" t="s">
        <v>0</v>
      </c>
      <c r="O28" s="42" t="s">
        <v>0</v>
      </c>
      <c r="P28" s="42" t="s">
        <v>0</v>
      </c>
      <c r="Q28" s="42" t="s">
        <v>0</v>
      </c>
      <c r="R28" s="42" t="s">
        <v>0</v>
      </c>
      <c r="S28" s="42" t="s">
        <v>0</v>
      </c>
      <c r="T28" s="114" t="s">
        <v>0</v>
      </c>
      <c r="U28" s="25" t="s">
        <v>0</v>
      </c>
    </row>
    <row r="29" spans="1:21" s="43" customFormat="1" ht="18.75" customHeight="1">
      <c r="A29" s="180"/>
      <c r="C29" s="174"/>
      <c r="D29" s="12" t="s">
        <v>57</v>
      </c>
      <c r="E29" s="187"/>
      <c r="F29" s="42">
        <f>F27+F28</f>
        <v>44217</v>
      </c>
      <c r="G29" s="42">
        <v>1371</v>
      </c>
      <c r="H29" s="42">
        <v>1357</v>
      </c>
      <c r="I29" s="42">
        <v>23</v>
      </c>
      <c r="J29" s="42">
        <v>1310</v>
      </c>
      <c r="K29" s="42">
        <f>K27+K28</f>
        <v>40454</v>
      </c>
      <c r="L29" s="42">
        <f>L17+L21</f>
        <v>894</v>
      </c>
      <c r="M29" s="42">
        <v>97</v>
      </c>
      <c r="N29" s="42" t="s">
        <v>0</v>
      </c>
      <c r="O29" s="42" t="s">
        <v>0</v>
      </c>
      <c r="P29" s="42" t="s">
        <v>0</v>
      </c>
      <c r="Q29" s="42" t="s">
        <v>0</v>
      </c>
      <c r="R29" s="42" t="s">
        <v>0</v>
      </c>
      <c r="S29" s="42">
        <v>21</v>
      </c>
      <c r="T29" s="114">
        <f>F29/E26*100</f>
        <v>52.52360871889291</v>
      </c>
      <c r="U29" s="25" t="s">
        <v>0</v>
      </c>
    </row>
    <row r="30" ht="14.25">
      <c r="A30" s="180"/>
    </row>
    <row r="31" ht="14.25">
      <c r="A31" s="180"/>
    </row>
    <row r="32" ht="14.25">
      <c r="A32" s="180"/>
    </row>
    <row r="33" ht="14.25">
      <c r="A33" s="180"/>
    </row>
    <row r="34" ht="14.25">
      <c r="A34" s="180"/>
    </row>
    <row r="35" ht="14.25">
      <c r="A35" s="119"/>
    </row>
    <row r="36" ht="14.25">
      <c r="A36" s="119"/>
    </row>
    <row r="37" ht="14.25">
      <c r="A37" s="119"/>
    </row>
  </sheetData>
  <mergeCells count="21">
    <mergeCell ref="A1:A34"/>
    <mergeCell ref="Q2:U2"/>
    <mergeCell ref="M3:Q3"/>
    <mergeCell ref="R3:S3"/>
    <mergeCell ref="U3:U5"/>
    <mergeCell ref="P4:Q4"/>
    <mergeCell ref="T3:T5"/>
    <mergeCell ref="C10:C13"/>
    <mergeCell ref="E22:E25"/>
    <mergeCell ref="E26:E29"/>
    <mergeCell ref="C26:C29"/>
    <mergeCell ref="C18:C21"/>
    <mergeCell ref="E18:E21"/>
    <mergeCell ref="E10:E13"/>
    <mergeCell ref="E6:E9"/>
    <mergeCell ref="E14:E17"/>
    <mergeCell ref="C1:H1"/>
    <mergeCell ref="E3:E5"/>
    <mergeCell ref="F3:F5"/>
    <mergeCell ref="G3:I3"/>
    <mergeCell ref="C14:C17"/>
  </mergeCells>
  <printOptions/>
  <pageMargins left="0.3937007874015748" right="0.3937007874015748" top="0.5905511811023623" bottom="0.3937007874015748" header="0" footer="0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B1" sqref="B1:J12"/>
    </sheetView>
  </sheetViews>
  <sheetFormatPr defaultColWidth="9.00390625" defaultRowHeight="13.5"/>
  <cols>
    <col min="1" max="1" width="9.00390625" style="45" customWidth="1"/>
    <col min="2" max="2" width="1.625" style="45" customWidth="1"/>
    <col min="3" max="3" width="7.50390625" style="45" customWidth="1"/>
    <col min="4" max="4" width="9.625" style="45" customWidth="1"/>
    <col min="5" max="6" width="8.625" style="45" customWidth="1"/>
    <col min="7" max="9" width="7.25390625" style="45" customWidth="1"/>
    <col min="10" max="10" width="8.125" style="45" customWidth="1"/>
    <col min="11" max="18" width="7.125" style="45" customWidth="1"/>
    <col min="19" max="19" width="7.625" style="45" customWidth="1"/>
    <col min="20" max="20" width="8.125" style="45" customWidth="1"/>
    <col min="21" max="16384" width="9.00390625" style="45" customWidth="1"/>
  </cols>
  <sheetData>
    <row r="1" spans="1:11" ht="14.25">
      <c r="A1" s="191">
        <v>27</v>
      </c>
      <c r="C1" s="44" t="s">
        <v>201</v>
      </c>
      <c r="D1" s="44"/>
      <c r="E1" s="44"/>
      <c r="F1" s="44"/>
      <c r="G1" s="44"/>
      <c r="H1" s="44"/>
      <c r="I1" s="44"/>
      <c r="J1" s="44"/>
      <c r="K1" s="44"/>
    </row>
    <row r="2" spans="1:20" ht="14.25">
      <c r="A2" s="191"/>
      <c r="N2" s="80"/>
      <c r="P2" s="181" t="s">
        <v>146</v>
      </c>
      <c r="Q2" s="181"/>
      <c r="R2" s="181"/>
      <c r="S2" s="181"/>
      <c r="T2" s="181"/>
    </row>
    <row r="3" spans="1:20" ht="14.25">
      <c r="A3" s="191"/>
      <c r="C3" s="46"/>
      <c r="D3" s="192" t="s">
        <v>97</v>
      </c>
      <c r="E3" s="193"/>
      <c r="F3" s="198" t="s">
        <v>98</v>
      </c>
      <c r="G3" s="201" t="s">
        <v>74</v>
      </c>
      <c r="H3" s="202"/>
      <c r="I3" s="47" t="s">
        <v>134</v>
      </c>
      <c r="J3" s="47" t="s">
        <v>78</v>
      </c>
      <c r="K3" s="10" t="s">
        <v>64</v>
      </c>
      <c r="L3" s="203" t="s">
        <v>80</v>
      </c>
      <c r="M3" s="201"/>
      <c r="N3" s="201"/>
      <c r="O3" s="201"/>
      <c r="P3" s="202"/>
      <c r="Q3" s="204" t="s">
        <v>96</v>
      </c>
      <c r="R3" s="204"/>
      <c r="S3" s="198" t="s">
        <v>99</v>
      </c>
      <c r="T3" s="198" t="s">
        <v>129</v>
      </c>
    </row>
    <row r="4" spans="1:20" ht="14.25">
      <c r="A4" s="191"/>
      <c r="C4" s="48"/>
      <c r="D4" s="194"/>
      <c r="E4" s="195"/>
      <c r="F4" s="199"/>
      <c r="G4" s="47" t="s">
        <v>90</v>
      </c>
      <c r="H4" s="47" t="s">
        <v>91</v>
      </c>
      <c r="I4" s="48" t="s">
        <v>76</v>
      </c>
      <c r="J4" s="48" t="s">
        <v>79</v>
      </c>
      <c r="K4" s="37" t="s">
        <v>79</v>
      </c>
      <c r="L4" s="47" t="s">
        <v>81</v>
      </c>
      <c r="M4" s="47" t="s">
        <v>83</v>
      </c>
      <c r="N4" s="47" t="s">
        <v>85</v>
      </c>
      <c r="O4" s="204" t="s">
        <v>88</v>
      </c>
      <c r="P4" s="204"/>
      <c r="Q4" s="47" t="s">
        <v>95</v>
      </c>
      <c r="R4" s="49" t="s">
        <v>93</v>
      </c>
      <c r="S4" s="199"/>
      <c r="T4" s="199"/>
    </row>
    <row r="5" spans="1:20" ht="14.25">
      <c r="A5" s="191"/>
      <c r="C5" s="50"/>
      <c r="D5" s="196"/>
      <c r="E5" s="197"/>
      <c r="F5" s="200"/>
      <c r="G5" s="51" t="s">
        <v>77</v>
      </c>
      <c r="H5" s="51" t="s">
        <v>77</v>
      </c>
      <c r="I5" s="51" t="s">
        <v>77</v>
      </c>
      <c r="J5" s="51" t="s">
        <v>75</v>
      </c>
      <c r="K5" s="39" t="s">
        <v>75</v>
      </c>
      <c r="L5" s="51" t="s">
        <v>82</v>
      </c>
      <c r="M5" s="51" t="s">
        <v>84</v>
      </c>
      <c r="N5" s="51" t="s">
        <v>82</v>
      </c>
      <c r="O5" s="6" t="s">
        <v>86</v>
      </c>
      <c r="P5" s="6" t="s">
        <v>87</v>
      </c>
      <c r="Q5" s="51" t="s">
        <v>92</v>
      </c>
      <c r="R5" s="52" t="s">
        <v>94</v>
      </c>
      <c r="S5" s="200"/>
      <c r="T5" s="200"/>
    </row>
    <row r="6" spans="1:20" ht="14.25">
      <c r="A6" s="191"/>
      <c r="C6" s="188" t="s">
        <v>172</v>
      </c>
      <c r="D6" s="54" t="s">
        <v>60</v>
      </c>
      <c r="E6" s="41">
        <v>13809</v>
      </c>
      <c r="F6" s="41">
        <v>3269</v>
      </c>
      <c r="G6" s="41" t="s">
        <v>132</v>
      </c>
      <c r="H6" s="41" t="s">
        <v>132</v>
      </c>
      <c r="I6" s="41" t="s">
        <v>132</v>
      </c>
      <c r="J6" s="41">
        <v>2603</v>
      </c>
      <c r="K6" s="41">
        <v>666</v>
      </c>
      <c r="L6" s="41">
        <v>6</v>
      </c>
      <c r="M6" s="41" t="s">
        <v>132</v>
      </c>
      <c r="N6" s="41" t="s">
        <v>132</v>
      </c>
      <c r="O6" s="41" t="s">
        <v>132</v>
      </c>
      <c r="P6" s="41" t="s">
        <v>132</v>
      </c>
      <c r="Q6" s="41" t="s">
        <v>132</v>
      </c>
      <c r="R6" s="41">
        <v>2</v>
      </c>
      <c r="S6" s="117">
        <f aca="true" t="shared" si="0" ref="S6:S26">F6/E6*100</f>
        <v>23.67296690564125</v>
      </c>
      <c r="T6" s="117" t="s">
        <v>132</v>
      </c>
    </row>
    <row r="7" spans="1:20" ht="14.25">
      <c r="A7" s="191"/>
      <c r="C7" s="189"/>
      <c r="D7" s="54" t="s">
        <v>66</v>
      </c>
      <c r="E7" s="41">
        <v>581</v>
      </c>
      <c r="F7" s="41">
        <v>664</v>
      </c>
      <c r="G7" s="41">
        <v>653</v>
      </c>
      <c r="H7" s="41">
        <v>21</v>
      </c>
      <c r="I7" s="41">
        <v>618</v>
      </c>
      <c r="J7" s="41" t="s">
        <v>132</v>
      </c>
      <c r="K7" s="41" t="s">
        <v>132</v>
      </c>
      <c r="L7" s="41" t="s">
        <v>132</v>
      </c>
      <c r="M7" s="41" t="s">
        <v>132</v>
      </c>
      <c r="N7" s="41" t="s">
        <v>132</v>
      </c>
      <c r="O7" s="41" t="s">
        <v>132</v>
      </c>
      <c r="P7" s="41" t="s">
        <v>132</v>
      </c>
      <c r="Q7" s="41" t="s">
        <v>132</v>
      </c>
      <c r="R7" s="41" t="s">
        <v>132</v>
      </c>
      <c r="S7" s="117">
        <f t="shared" si="0"/>
        <v>114.28571428571428</v>
      </c>
      <c r="T7" s="117" t="s">
        <v>132</v>
      </c>
    </row>
    <row r="8" spans="1:22" ht="14.25">
      <c r="A8" s="191"/>
      <c r="C8" s="190"/>
      <c r="D8" s="54" t="s">
        <v>57</v>
      </c>
      <c r="E8" s="41">
        <v>14390</v>
      </c>
      <c r="F8" s="41">
        <v>3933</v>
      </c>
      <c r="G8" s="41">
        <v>653</v>
      </c>
      <c r="H8" s="41">
        <v>21</v>
      </c>
      <c r="I8" s="41">
        <v>618</v>
      </c>
      <c r="J8" s="41">
        <v>2603</v>
      </c>
      <c r="K8" s="41">
        <v>666</v>
      </c>
      <c r="L8" s="41">
        <v>6</v>
      </c>
      <c r="M8" s="41" t="s">
        <v>135</v>
      </c>
      <c r="N8" s="41" t="s">
        <v>135</v>
      </c>
      <c r="O8" s="41" t="s">
        <v>135</v>
      </c>
      <c r="P8" s="41" t="s">
        <v>135</v>
      </c>
      <c r="Q8" s="41" t="s">
        <v>135</v>
      </c>
      <c r="R8" s="41">
        <v>2</v>
      </c>
      <c r="S8" s="117">
        <f t="shared" si="0"/>
        <v>27.331480194579573</v>
      </c>
      <c r="T8" s="117">
        <v>0</v>
      </c>
      <c r="V8" s="53"/>
    </row>
    <row r="9" spans="1:20" ht="14.25">
      <c r="A9" s="191"/>
      <c r="C9" s="188" t="s">
        <v>173</v>
      </c>
      <c r="D9" s="54" t="s">
        <v>60</v>
      </c>
      <c r="E9" s="41">
        <v>4915</v>
      </c>
      <c r="F9" s="41">
        <v>3837</v>
      </c>
      <c r="G9" s="41" t="s">
        <v>132</v>
      </c>
      <c r="H9" s="41" t="s">
        <v>132</v>
      </c>
      <c r="I9" s="41" t="s">
        <v>132</v>
      </c>
      <c r="J9" s="41">
        <v>3309</v>
      </c>
      <c r="K9" s="41">
        <v>528</v>
      </c>
      <c r="L9" s="41">
        <v>18</v>
      </c>
      <c r="M9" s="41" t="s">
        <v>132</v>
      </c>
      <c r="N9" s="41" t="s">
        <v>132</v>
      </c>
      <c r="O9" s="41" t="s">
        <v>132</v>
      </c>
      <c r="P9" s="41" t="s">
        <v>132</v>
      </c>
      <c r="Q9" s="41" t="s">
        <v>132</v>
      </c>
      <c r="R9" s="41">
        <v>5</v>
      </c>
      <c r="S9" s="117">
        <f t="shared" si="0"/>
        <v>78.06714140386572</v>
      </c>
      <c r="T9" s="117" t="s">
        <v>132</v>
      </c>
    </row>
    <row r="10" spans="1:20" ht="14.25">
      <c r="A10" s="191"/>
      <c r="C10" s="189"/>
      <c r="D10" s="54" t="s">
        <v>66</v>
      </c>
      <c r="E10" s="41">
        <v>234</v>
      </c>
      <c r="F10" s="41">
        <v>223</v>
      </c>
      <c r="G10" s="41">
        <v>222</v>
      </c>
      <c r="H10" s="41">
        <v>1</v>
      </c>
      <c r="I10" s="41">
        <v>221</v>
      </c>
      <c r="J10" s="41" t="s">
        <v>132</v>
      </c>
      <c r="K10" s="41" t="s">
        <v>132</v>
      </c>
      <c r="L10" s="41" t="s">
        <v>132</v>
      </c>
      <c r="M10" s="41" t="s">
        <v>132</v>
      </c>
      <c r="N10" s="41" t="s">
        <v>132</v>
      </c>
      <c r="O10" s="41" t="s">
        <v>132</v>
      </c>
      <c r="P10" s="41" t="s">
        <v>132</v>
      </c>
      <c r="Q10" s="41" t="s">
        <v>132</v>
      </c>
      <c r="R10" s="41" t="s">
        <v>132</v>
      </c>
      <c r="S10" s="117">
        <f t="shared" si="0"/>
        <v>95.2991452991453</v>
      </c>
      <c r="T10" s="117" t="s">
        <v>132</v>
      </c>
    </row>
    <row r="11" spans="1:20" ht="14.25">
      <c r="A11" s="191"/>
      <c r="C11" s="190"/>
      <c r="D11" s="54" t="s">
        <v>57</v>
      </c>
      <c r="E11" s="41">
        <v>5149</v>
      </c>
      <c r="F11" s="41">
        <v>4060</v>
      </c>
      <c r="G11" s="41">
        <v>222</v>
      </c>
      <c r="H11" s="41">
        <v>1</v>
      </c>
      <c r="I11" s="41">
        <v>221</v>
      </c>
      <c r="J11" s="41">
        <v>3309</v>
      </c>
      <c r="K11" s="41">
        <v>528</v>
      </c>
      <c r="L11" s="41">
        <v>18</v>
      </c>
      <c r="M11" s="41" t="s">
        <v>135</v>
      </c>
      <c r="N11" s="41" t="s">
        <v>135</v>
      </c>
      <c r="O11" s="41" t="s">
        <v>135</v>
      </c>
      <c r="P11" s="41" t="s">
        <v>135</v>
      </c>
      <c r="Q11" s="41" t="s">
        <v>135</v>
      </c>
      <c r="R11" s="41">
        <v>5</v>
      </c>
      <c r="S11" s="117">
        <f t="shared" si="0"/>
        <v>78.8502621868324</v>
      </c>
      <c r="T11" s="117">
        <v>0</v>
      </c>
    </row>
    <row r="12" spans="1:20" ht="14.25">
      <c r="A12" s="191"/>
      <c r="C12" s="188" t="s">
        <v>174</v>
      </c>
      <c r="D12" s="54" t="s">
        <v>60</v>
      </c>
      <c r="E12" s="41">
        <v>2149</v>
      </c>
      <c r="F12" s="41">
        <v>1841</v>
      </c>
      <c r="G12" s="41" t="s">
        <v>132</v>
      </c>
      <c r="H12" s="41" t="s">
        <v>132</v>
      </c>
      <c r="I12" s="41" t="s">
        <v>132</v>
      </c>
      <c r="J12" s="41">
        <v>1798</v>
      </c>
      <c r="K12" s="41">
        <v>43</v>
      </c>
      <c r="L12" s="41">
        <v>1</v>
      </c>
      <c r="M12" s="41" t="s">
        <v>132</v>
      </c>
      <c r="N12" s="41" t="s">
        <v>132</v>
      </c>
      <c r="O12" s="41" t="s">
        <v>132</v>
      </c>
      <c r="P12" s="41" t="s">
        <v>132</v>
      </c>
      <c r="Q12" s="41" t="s">
        <v>132</v>
      </c>
      <c r="R12" s="41" t="s">
        <v>132</v>
      </c>
      <c r="S12" s="117">
        <f t="shared" si="0"/>
        <v>85.66775244299674</v>
      </c>
      <c r="T12" s="117" t="s">
        <v>132</v>
      </c>
    </row>
    <row r="13" spans="1:20" ht="14.25">
      <c r="A13" s="191"/>
      <c r="C13" s="189"/>
      <c r="D13" s="54" t="s">
        <v>66</v>
      </c>
      <c r="E13" s="41">
        <v>78</v>
      </c>
      <c r="F13" s="41">
        <v>77</v>
      </c>
      <c r="G13" s="41">
        <v>77</v>
      </c>
      <c r="H13" s="41" t="s">
        <v>132</v>
      </c>
      <c r="I13" s="41">
        <v>77</v>
      </c>
      <c r="J13" s="41" t="s">
        <v>132</v>
      </c>
      <c r="K13" s="41" t="s">
        <v>132</v>
      </c>
      <c r="L13" s="41" t="s">
        <v>132</v>
      </c>
      <c r="M13" s="41" t="s">
        <v>132</v>
      </c>
      <c r="N13" s="41" t="s">
        <v>132</v>
      </c>
      <c r="O13" s="41" t="s">
        <v>132</v>
      </c>
      <c r="P13" s="41" t="s">
        <v>132</v>
      </c>
      <c r="Q13" s="41" t="s">
        <v>132</v>
      </c>
      <c r="R13" s="41" t="s">
        <v>132</v>
      </c>
      <c r="S13" s="117">
        <f t="shared" si="0"/>
        <v>98.71794871794873</v>
      </c>
      <c r="T13" s="117" t="s">
        <v>132</v>
      </c>
    </row>
    <row r="14" spans="1:20" ht="14.25">
      <c r="A14" s="191"/>
      <c r="C14" s="190"/>
      <c r="D14" s="54" t="s">
        <v>57</v>
      </c>
      <c r="E14" s="41">
        <v>2227</v>
      </c>
      <c r="F14" s="41">
        <v>1918</v>
      </c>
      <c r="G14" s="41">
        <v>77</v>
      </c>
      <c r="H14" s="41" t="s">
        <v>135</v>
      </c>
      <c r="I14" s="41">
        <v>77</v>
      </c>
      <c r="J14" s="41">
        <v>1798</v>
      </c>
      <c r="K14" s="41">
        <v>43</v>
      </c>
      <c r="L14" s="41">
        <v>1</v>
      </c>
      <c r="M14" s="41" t="s">
        <v>135</v>
      </c>
      <c r="N14" s="41" t="s">
        <v>135</v>
      </c>
      <c r="O14" s="41" t="s">
        <v>135</v>
      </c>
      <c r="P14" s="41" t="s">
        <v>135</v>
      </c>
      <c r="Q14" s="41" t="s">
        <v>135</v>
      </c>
      <c r="R14" s="41" t="s">
        <v>135</v>
      </c>
      <c r="S14" s="117">
        <f t="shared" si="0"/>
        <v>86.12483161203413</v>
      </c>
      <c r="T14" s="117">
        <v>0</v>
      </c>
    </row>
    <row r="15" spans="1:20" ht="14.25">
      <c r="A15" s="191"/>
      <c r="C15" s="188" t="s">
        <v>175</v>
      </c>
      <c r="D15" s="54" t="s">
        <v>60</v>
      </c>
      <c r="E15" s="41">
        <v>2124</v>
      </c>
      <c r="F15" s="41">
        <v>1923</v>
      </c>
      <c r="G15" s="41" t="s">
        <v>132</v>
      </c>
      <c r="H15" s="41" t="s">
        <v>132</v>
      </c>
      <c r="I15" s="41" t="s">
        <v>132</v>
      </c>
      <c r="J15" s="41">
        <v>1707</v>
      </c>
      <c r="K15" s="41">
        <v>216</v>
      </c>
      <c r="L15" s="41">
        <v>16</v>
      </c>
      <c r="M15" s="41" t="s">
        <v>132</v>
      </c>
      <c r="N15" s="41" t="s">
        <v>132</v>
      </c>
      <c r="O15" s="41" t="s">
        <v>132</v>
      </c>
      <c r="P15" s="41" t="s">
        <v>132</v>
      </c>
      <c r="Q15" s="41" t="s">
        <v>132</v>
      </c>
      <c r="R15" s="41">
        <v>5</v>
      </c>
      <c r="S15" s="117">
        <f t="shared" si="0"/>
        <v>90.5367231638418</v>
      </c>
      <c r="T15" s="117" t="s">
        <v>132</v>
      </c>
    </row>
    <row r="16" spans="1:20" ht="14.25">
      <c r="A16" s="191"/>
      <c r="C16" s="189"/>
      <c r="D16" s="54" t="s">
        <v>66</v>
      </c>
      <c r="E16" s="41">
        <v>77</v>
      </c>
      <c r="F16" s="41">
        <v>75</v>
      </c>
      <c r="G16" s="41">
        <v>74</v>
      </c>
      <c r="H16" s="41">
        <v>1</v>
      </c>
      <c r="I16" s="41">
        <v>73</v>
      </c>
      <c r="J16" s="41" t="s">
        <v>132</v>
      </c>
      <c r="K16" s="41" t="s">
        <v>132</v>
      </c>
      <c r="L16" s="41" t="s">
        <v>132</v>
      </c>
      <c r="M16" s="41" t="s">
        <v>132</v>
      </c>
      <c r="N16" s="41" t="s">
        <v>132</v>
      </c>
      <c r="O16" s="41" t="s">
        <v>132</v>
      </c>
      <c r="P16" s="41" t="s">
        <v>132</v>
      </c>
      <c r="Q16" s="41" t="s">
        <v>132</v>
      </c>
      <c r="R16" s="41" t="s">
        <v>132</v>
      </c>
      <c r="S16" s="117">
        <f t="shared" si="0"/>
        <v>97.40259740259741</v>
      </c>
      <c r="T16" s="117" t="s">
        <v>132</v>
      </c>
    </row>
    <row r="17" spans="1:20" ht="14.25">
      <c r="A17" s="191"/>
      <c r="C17" s="190"/>
      <c r="D17" s="54" t="s">
        <v>57</v>
      </c>
      <c r="E17" s="41">
        <v>2201</v>
      </c>
      <c r="F17" s="41">
        <v>1998</v>
      </c>
      <c r="G17" s="41">
        <v>74</v>
      </c>
      <c r="H17" s="41">
        <v>1</v>
      </c>
      <c r="I17" s="41">
        <v>73</v>
      </c>
      <c r="J17" s="41">
        <v>1707</v>
      </c>
      <c r="K17" s="41">
        <v>216</v>
      </c>
      <c r="L17" s="41">
        <v>16</v>
      </c>
      <c r="M17" s="41" t="s">
        <v>135</v>
      </c>
      <c r="N17" s="41" t="s">
        <v>135</v>
      </c>
      <c r="O17" s="41" t="s">
        <v>135</v>
      </c>
      <c r="P17" s="41" t="s">
        <v>135</v>
      </c>
      <c r="Q17" s="41" t="s">
        <v>135</v>
      </c>
      <c r="R17" s="41">
        <v>5</v>
      </c>
      <c r="S17" s="117">
        <f t="shared" si="0"/>
        <v>90.77691958200818</v>
      </c>
      <c r="T17" s="117">
        <v>0</v>
      </c>
    </row>
    <row r="18" spans="1:20" ht="14.25">
      <c r="A18" s="191"/>
      <c r="C18" s="188" t="s">
        <v>176</v>
      </c>
      <c r="D18" s="54" t="s">
        <v>60</v>
      </c>
      <c r="E18" s="41">
        <v>2732</v>
      </c>
      <c r="F18" s="41">
        <v>2254</v>
      </c>
      <c r="G18" s="41" t="s">
        <v>132</v>
      </c>
      <c r="H18" s="41" t="s">
        <v>132</v>
      </c>
      <c r="I18" s="41" t="s">
        <v>132</v>
      </c>
      <c r="J18" s="41">
        <v>2241</v>
      </c>
      <c r="K18" s="41">
        <v>13</v>
      </c>
      <c r="L18" s="41">
        <v>9</v>
      </c>
      <c r="M18" s="41" t="s">
        <v>132</v>
      </c>
      <c r="N18" s="41" t="s">
        <v>132</v>
      </c>
      <c r="O18" s="41" t="s">
        <v>132</v>
      </c>
      <c r="P18" s="41" t="s">
        <v>132</v>
      </c>
      <c r="Q18" s="41" t="s">
        <v>132</v>
      </c>
      <c r="R18" s="41">
        <v>1</v>
      </c>
      <c r="S18" s="117">
        <f t="shared" si="0"/>
        <v>82.50366032210835</v>
      </c>
      <c r="T18" s="117" t="s">
        <v>132</v>
      </c>
    </row>
    <row r="19" spans="1:20" ht="14.25">
      <c r="A19" s="191"/>
      <c r="C19" s="189"/>
      <c r="D19" s="54" t="s">
        <v>66</v>
      </c>
      <c r="E19" s="41">
        <v>114</v>
      </c>
      <c r="F19" s="41">
        <v>104</v>
      </c>
      <c r="G19" s="41">
        <v>103</v>
      </c>
      <c r="H19" s="41" t="s">
        <v>132</v>
      </c>
      <c r="I19" s="41">
        <v>99</v>
      </c>
      <c r="J19" s="41" t="s">
        <v>132</v>
      </c>
      <c r="K19" s="41" t="s">
        <v>132</v>
      </c>
      <c r="L19" s="41" t="s">
        <v>132</v>
      </c>
      <c r="M19" s="41" t="s">
        <v>132</v>
      </c>
      <c r="N19" s="41" t="s">
        <v>132</v>
      </c>
      <c r="O19" s="41" t="s">
        <v>132</v>
      </c>
      <c r="P19" s="41" t="s">
        <v>132</v>
      </c>
      <c r="Q19" s="41" t="s">
        <v>132</v>
      </c>
      <c r="R19" s="41" t="s">
        <v>132</v>
      </c>
      <c r="S19" s="117">
        <f t="shared" si="0"/>
        <v>91.22807017543859</v>
      </c>
      <c r="T19" s="117" t="s">
        <v>132</v>
      </c>
    </row>
    <row r="20" spans="1:20" ht="14.25">
      <c r="A20" s="191"/>
      <c r="C20" s="190"/>
      <c r="D20" s="54" t="s">
        <v>57</v>
      </c>
      <c r="E20" s="41">
        <v>2846</v>
      </c>
      <c r="F20" s="41">
        <v>2358</v>
      </c>
      <c r="G20" s="41">
        <v>103</v>
      </c>
      <c r="H20" s="41" t="s">
        <v>135</v>
      </c>
      <c r="I20" s="41">
        <v>99</v>
      </c>
      <c r="J20" s="41">
        <v>2241</v>
      </c>
      <c r="K20" s="41">
        <v>13</v>
      </c>
      <c r="L20" s="41">
        <v>9</v>
      </c>
      <c r="M20" s="41" t="s">
        <v>135</v>
      </c>
      <c r="N20" s="41" t="s">
        <v>135</v>
      </c>
      <c r="O20" s="41" t="s">
        <v>135</v>
      </c>
      <c r="P20" s="41" t="s">
        <v>135</v>
      </c>
      <c r="Q20" s="41" t="s">
        <v>135</v>
      </c>
      <c r="R20" s="41">
        <v>1</v>
      </c>
      <c r="S20" s="117">
        <f t="shared" si="0"/>
        <v>82.85312719606466</v>
      </c>
      <c r="T20" s="117">
        <v>0</v>
      </c>
    </row>
    <row r="21" spans="1:20" ht="14.25">
      <c r="A21" s="191"/>
      <c r="C21" s="188" t="s">
        <v>177</v>
      </c>
      <c r="D21" s="54" t="s">
        <v>60</v>
      </c>
      <c r="E21" s="41">
        <v>6069</v>
      </c>
      <c r="F21" s="41">
        <v>5236</v>
      </c>
      <c r="G21" s="41" t="s">
        <v>132</v>
      </c>
      <c r="H21" s="41" t="s">
        <v>132</v>
      </c>
      <c r="I21" s="41" t="s">
        <v>132</v>
      </c>
      <c r="J21" s="41">
        <v>5204</v>
      </c>
      <c r="K21" s="41">
        <v>32</v>
      </c>
      <c r="L21" s="41">
        <v>11</v>
      </c>
      <c r="M21" s="41" t="s">
        <v>132</v>
      </c>
      <c r="N21" s="41" t="s">
        <v>132</v>
      </c>
      <c r="O21" s="41" t="s">
        <v>132</v>
      </c>
      <c r="P21" s="41" t="s">
        <v>132</v>
      </c>
      <c r="Q21" s="41" t="s">
        <v>132</v>
      </c>
      <c r="R21" s="41">
        <v>5</v>
      </c>
      <c r="S21" s="117">
        <f t="shared" si="0"/>
        <v>86.27450980392157</v>
      </c>
      <c r="T21" s="117" t="s">
        <v>132</v>
      </c>
    </row>
    <row r="22" spans="1:20" ht="14.25">
      <c r="A22" s="191"/>
      <c r="C22" s="189"/>
      <c r="D22" s="54" t="s">
        <v>66</v>
      </c>
      <c r="E22" s="41">
        <v>225</v>
      </c>
      <c r="F22" s="41">
        <v>228</v>
      </c>
      <c r="G22" s="41">
        <v>228</v>
      </c>
      <c r="H22" s="41" t="s">
        <v>132</v>
      </c>
      <c r="I22" s="41">
        <v>222</v>
      </c>
      <c r="J22" s="41" t="s">
        <v>132</v>
      </c>
      <c r="K22" s="41" t="s">
        <v>132</v>
      </c>
      <c r="L22" s="41" t="s">
        <v>132</v>
      </c>
      <c r="M22" s="41" t="s">
        <v>132</v>
      </c>
      <c r="N22" s="41" t="s">
        <v>132</v>
      </c>
      <c r="O22" s="41" t="s">
        <v>132</v>
      </c>
      <c r="P22" s="41" t="s">
        <v>132</v>
      </c>
      <c r="Q22" s="41" t="s">
        <v>132</v>
      </c>
      <c r="R22" s="41" t="s">
        <v>132</v>
      </c>
      <c r="S22" s="117">
        <f t="shared" si="0"/>
        <v>101.33333333333334</v>
      </c>
      <c r="T22" s="117" t="s">
        <v>132</v>
      </c>
    </row>
    <row r="23" spans="1:20" ht="14.25">
      <c r="A23" s="191"/>
      <c r="C23" s="190"/>
      <c r="D23" s="54" t="s">
        <v>57</v>
      </c>
      <c r="E23" s="41">
        <v>6294</v>
      </c>
      <c r="F23" s="41">
        <v>5464</v>
      </c>
      <c r="G23" s="41" t="s">
        <v>135</v>
      </c>
      <c r="H23" s="41" t="s">
        <v>135</v>
      </c>
      <c r="I23" s="41" t="s">
        <v>135</v>
      </c>
      <c r="J23" s="41" t="s">
        <v>135</v>
      </c>
      <c r="K23" s="41" t="s">
        <v>135</v>
      </c>
      <c r="L23" s="41" t="s">
        <v>135</v>
      </c>
      <c r="M23" s="41" t="s">
        <v>135</v>
      </c>
      <c r="N23" s="41" t="s">
        <v>135</v>
      </c>
      <c r="O23" s="41" t="s">
        <v>135</v>
      </c>
      <c r="P23" s="41" t="s">
        <v>135</v>
      </c>
      <c r="Q23" s="41" t="s">
        <v>135</v>
      </c>
      <c r="R23" s="41">
        <v>5</v>
      </c>
      <c r="S23" s="117">
        <f t="shared" si="0"/>
        <v>86.81283762313315</v>
      </c>
      <c r="T23" s="117">
        <v>0</v>
      </c>
    </row>
    <row r="24" spans="1:20" ht="14.25">
      <c r="A24" s="191"/>
      <c r="C24" s="188" t="s">
        <v>145</v>
      </c>
      <c r="D24" s="56" t="s">
        <v>60</v>
      </c>
      <c r="E24" s="42">
        <f aca="true" t="shared" si="1" ref="E24:F26">E6+E9+E12+E15+E18+E21</f>
        <v>31798</v>
      </c>
      <c r="F24" s="42">
        <f t="shared" si="1"/>
        <v>18360</v>
      </c>
      <c r="G24" s="42" t="s">
        <v>132</v>
      </c>
      <c r="H24" s="42" t="s">
        <v>132</v>
      </c>
      <c r="I24" s="42" t="s">
        <v>132</v>
      </c>
      <c r="J24" s="42">
        <v>16862</v>
      </c>
      <c r="K24" s="42">
        <v>1498</v>
      </c>
      <c r="L24" s="42">
        <v>61</v>
      </c>
      <c r="M24" s="42" t="s">
        <v>132</v>
      </c>
      <c r="N24" s="42" t="s">
        <v>132</v>
      </c>
      <c r="O24" s="42" t="s">
        <v>132</v>
      </c>
      <c r="P24" s="42" t="s">
        <v>132</v>
      </c>
      <c r="Q24" s="42" t="s">
        <v>132</v>
      </c>
      <c r="R24" s="42">
        <f>R6+R9+R15+R18+R21</f>
        <v>18</v>
      </c>
      <c r="S24" s="118">
        <f t="shared" si="0"/>
        <v>57.73948047046984</v>
      </c>
      <c r="T24" s="118" t="s">
        <v>132</v>
      </c>
    </row>
    <row r="25" spans="1:20" s="55" customFormat="1" ht="14.25">
      <c r="A25" s="191"/>
      <c r="C25" s="189"/>
      <c r="D25" s="56" t="s">
        <v>66</v>
      </c>
      <c r="E25" s="42">
        <f t="shared" si="1"/>
        <v>1309</v>
      </c>
      <c r="F25" s="42">
        <f t="shared" si="1"/>
        <v>1371</v>
      </c>
      <c r="G25" s="42">
        <v>1357</v>
      </c>
      <c r="H25" s="42">
        <v>23</v>
      </c>
      <c r="I25" s="42">
        <v>1310</v>
      </c>
      <c r="J25" s="42" t="s">
        <v>132</v>
      </c>
      <c r="K25" s="42" t="s">
        <v>132</v>
      </c>
      <c r="L25" s="42" t="s">
        <v>132</v>
      </c>
      <c r="M25" s="42" t="s">
        <v>132</v>
      </c>
      <c r="N25" s="42" t="s">
        <v>132</v>
      </c>
      <c r="O25" s="42" t="s">
        <v>132</v>
      </c>
      <c r="P25" s="42" t="s">
        <v>132</v>
      </c>
      <c r="Q25" s="42" t="s">
        <v>132</v>
      </c>
      <c r="R25" s="42" t="s">
        <v>132</v>
      </c>
      <c r="S25" s="118">
        <f t="shared" si="0"/>
        <v>104.73644003055769</v>
      </c>
      <c r="T25" s="118" t="s">
        <v>132</v>
      </c>
    </row>
    <row r="26" spans="1:20" s="55" customFormat="1" ht="14.25">
      <c r="A26" s="191"/>
      <c r="C26" s="190"/>
      <c r="D26" s="56" t="s">
        <v>57</v>
      </c>
      <c r="E26" s="42">
        <f t="shared" si="1"/>
        <v>33107</v>
      </c>
      <c r="F26" s="42">
        <f t="shared" si="1"/>
        <v>19731</v>
      </c>
      <c r="G26" s="42">
        <v>1357</v>
      </c>
      <c r="H26" s="42">
        <v>23</v>
      </c>
      <c r="I26" s="42">
        <v>1310</v>
      </c>
      <c r="J26" s="42">
        <v>16862</v>
      </c>
      <c r="K26" s="42">
        <v>1498</v>
      </c>
      <c r="L26" s="42">
        <v>61</v>
      </c>
      <c r="M26" s="42" t="s">
        <v>135</v>
      </c>
      <c r="N26" s="42" t="s">
        <v>135</v>
      </c>
      <c r="O26" s="42" t="s">
        <v>135</v>
      </c>
      <c r="P26" s="42" t="s">
        <v>135</v>
      </c>
      <c r="Q26" s="42" t="s">
        <v>135</v>
      </c>
      <c r="R26" s="42">
        <f>R8+R11+R17+R20+R23</f>
        <v>18</v>
      </c>
      <c r="S26" s="118">
        <f t="shared" si="0"/>
        <v>59.597668166852934</v>
      </c>
      <c r="T26" s="118">
        <v>0</v>
      </c>
    </row>
    <row r="27" ht="14.25">
      <c r="A27" s="191"/>
    </row>
    <row r="28" ht="14.25">
      <c r="A28" s="191"/>
    </row>
    <row r="29" ht="14.25">
      <c r="A29" s="191"/>
    </row>
    <row r="30" ht="14.25">
      <c r="A30" s="191"/>
    </row>
    <row r="31" ht="14.25">
      <c r="A31" s="191"/>
    </row>
    <row r="32" ht="14.25">
      <c r="A32" s="191"/>
    </row>
    <row r="33" ht="14.25">
      <c r="A33" s="191"/>
    </row>
    <row r="34" ht="14.25">
      <c r="A34" s="191"/>
    </row>
    <row r="35" ht="14.25">
      <c r="A35" s="191"/>
    </row>
    <row r="36" ht="14.25">
      <c r="A36" s="191"/>
    </row>
    <row r="37" ht="14.25">
      <c r="A37" s="191"/>
    </row>
    <row r="38" ht="14.25">
      <c r="A38" s="191"/>
    </row>
    <row r="39" ht="14.25">
      <c r="A39" s="191"/>
    </row>
    <row r="40" ht="14.25">
      <c r="A40" s="191"/>
    </row>
    <row r="41" ht="14.25">
      <c r="A41" s="191"/>
    </row>
    <row r="42" ht="14.25">
      <c r="A42" s="191"/>
    </row>
    <row r="43" ht="14.25">
      <c r="A43" s="191"/>
    </row>
    <row r="44" ht="14.25">
      <c r="A44" s="191"/>
    </row>
    <row r="45" ht="14.25">
      <c r="A45" s="191"/>
    </row>
  </sheetData>
  <mergeCells count="17">
    <mergeCell ref="A1:A45"/>
    <mergeCell ref="P2:T2"/>
    <mergeCell ref="D3:E5"/>
    <mergeCell ref="F3:F5"/>
    <mergeCell ref="G3:H3"/>
    <mergeCell ref="S3:S5"/>
    <mergeCell ref="L3:P3"/>
    <mergeCell ref="Q3:R3"/>
    <mergeCell ref="T3:T5"/>
    <mergeCell ref="O4:P4"/>
    <mergeCell ref="C18:C20"/>
    <mergeCell ref="C21:C23"/>
    <mergeCell ref="C24:C26"/>
    <mergeCell ref="C6:C8"/>
    <mergeCell ref="C9:C11"/>
    <mergeCell ref="C12:C14"/>
    <mergeCell ref="C15:C17"/>
  </mergeCells>
  <printOptions/>
  <pageMargins left="0.3937007874015748" right="0.3937007874015748" top="0.5905511811023623" bottom="0.3937007874015748" header="0" footer="0"/>
  <pageSetup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1" sqref="B1:J12"/>
    </sheetView>
  </sheetViews>
  <sheetFormatPr defaultColWidth="9.00390625" defaultRowHeight="13.5"/>
  <cols>
    <col min="1" max="1" width="9.00390625" style="57" customWidth="1"/>
    <col min="2" max="2" width="1.625" style="57" customWidth="1"/>
    <col min="3" max="4" width="12.00390625" style="57" customWidth="1"/>
    <col min="5" max="5" width="9.50390625" style="57" customWidth="1"/>
    <col min="6" max="8" width="10.625" style="57" customWidth="1"/>
    <col min="9" max="9" width="10.50390625" style="57" customWidth="1"/>
    <col min="10" max="19" width="7.625" style="57" customWidth="1"/>
    <col min="20" max="20" width="12.50390625" style="57" customWidth="1"/>
    <col min="21" max="16384" width="9.00390625" style="57" customWidth="1"/>
  </cols>
  <sheetData>
    <row r="1" spans="1:9" ht="16.5" customHeight="1">
      <c r="A1" s="152">
        <v>28</v>
      </c>
      <c r="C1" s="231" t="s">
        <v>127</v>
      </c>
      <c r="D1" s="231"/>
      <c r="E1" s="231"/>
      <c r="F1" s="231"/>
      <c r="G1" s="231"/>
      <c r="H1" s="231"/>
      <c r="I1" s="231"/>
    </row>
    <row r="2" spans="1:20" ht="14.25">
      <c r="A2" s="152"/>
      <c r="O2" s="148"/>
      <c r="P2" s="148"/>
      <c r="Q2" s="148"/>
      <c r="R2" s="148"/>
      <c r="S2" s="148"/>
      <c r="T2" s="148"/>
    </row>
    <row r="3" spans="1:20" s="34" customFormat="1" ht="16.5" customHeight="1">
      <c r="A3" s="152"/>
      <c r="C3" s="85"/>
      <c r="D3" s="85"/>
      <c r="E3" s="85"/>
      <c r="F3" s="85"/>
      <c r="G3" s="85"/>
      <c r="H3" s="85"/>
      <c r="I3" s="85"/>
      <c r="J3" s="86"/>
      <c r="K3" s="86"/>
      <c r="L3" s="87"/>
      <c r="M3" s="87"/>
      <c r="N3" s="85"/>
      <c r="O3" s="85"/>
      <c r="P3" s="85"/>
      <c r="Q3" s="85"/>
      <c r="R3" s="92"/>
      <c r="S3" s="92"/>
      <c r="T3" s="92" t="s">
        <v>204</v>
      </c>
    </row>
    <row r="4" spans="1:20" s="34" customFormat="1" ht="16.5" customHeight="1">
      <c r="A4" s="152"/>
      <c r="C4" s="217" t="s">
        <v>9</v>
      </c>
      <c r="D4" s="232" t="s">
        <v>197</v>
      </c>
      <c r="E4" s="233"/>
      <c r="F4" s="217" t="s">
        <v>10</v>
      </c>
      <c r="G4" s="238" t="s">
        <v>11</v>
      </c>
      <c r="H4" s="239"/>
      <c r="I4" s="219" t="s">
        <v>12</v>
      </c>
      <c r="J4" s="219" t="s">
        <v>13</v>
      </c>
      <c r="K4" s="219" t="s">
        <v>14</v>
      </c>
      <c r="L4" s="222" t="s">
        <v>15</v>
      </c>
      <c r="M4" s="223"/>
      <c r="N4" s="223"/>
      <c r="O4" s="223"/>
      <c r="P4" s="224"/>
      <c r="Q4" s="222" t="s">
        <v>191</v>
      </c>
      <c r="R4" s="227"/>
      <c r="S4" s="217" t="s">
        <v>16</v>
      </c>
      <c r="T4" s="225" t="s">
        <v>17</v>
      </c>
    </row>
    <row r="5" spans="1:20" s="34" customFormat="1" ht="16.5" customHeight="1">
      <c r="A5" s="152"/>
      <c r="C5" s="230"/>
      <c r="D5" s="234"/>
      <c r="E5" s="235"/>
      <c r="F5" s="230"/>
      <c r="G5" s="217" t="s">
        <v>18</v>
      </c>
      <c r="H5" s="217" t="s">
        <v>194</v>
      </c>
      <c r="I5" s="221"/>
      <c r="J5" s="221"/>
      <c r="K5" s="221"/>
      <c r="L5" s="219" t="s">
        <v>19</v>
      </c>
      <c r="M5" s="219" t="s">
        <v>20</v>
      </c>
      <c r="N5" s="219" t="s">
        <v>21</v>
      </c>
      <c r="O5" s="222" t="s">
        <v>22</v>
      </c>
      <c r="P5" s="227"/>
      <c r="Q5" s="219" t="s">
        <v>23</v>
      </c>
      <c r="R5" s="228" t="s">
        <v>24</v>
      </c>
      <c r="S5" s="230"/>
      <c r="T5" s="226"/>
    </row>
    <row r="6" spans="1:20" s="34" customFormat="1" ht="16.5" customHeight="1">
      <c r="A6" s="152"/>
      <c r="C6" s="218"/>
      <c r="D6" s="236"/>
      <c r="E6" s="237"/>
      <c r="F6" s="218"/>
      <c r="G6" s="218"/>
      <c r="H6" s="218"/>
      <c r="I6" s="220"/>
      <c r="J6" s="220"/>
      <c r="K6" s="220"/>
      <c r="L6" s="220"/>
      <c r="M6" s="220"/>
      <c r="N6" s="220"/>
      <c r="O6" s="89" t="s">
        <v>25</v>
      </c>
      <c r="P6" s="88" t="s">
        <v>26</v>
      </c>
      <c r="Q6" s="220"/>
      <c r="R6" s="229"/>
      <c r="S6" s="90" t="s">
        <v>192</v>
      </c>
      <c r="T6" s="120" t="s">
        <v>27</v>
      </c>
    </row>
    <row r="7" spans="1:20" s="34" customFormat="1" ht="16.5" customHeight="1">
      <c r="A7" s="152"/>
      <c r="C7" s="208" t="s">
        <v>28</v>
      </c>
      <c r="D7" s="91" t="s">
        <v>29</v>
      </c>
      <c r="E7" s="215">
        <v>115</v>
      </c>
      <c r="F7" s="58">
        <v>61</v>
      </c>
      <c r="G7" s="58">
        <v>2</v>
      </c>
      <c r="H7" s="58">
        <v>2</v>
      </c>
      <c r="I7" s="58" t="s">
        <v>193</v>
      </c>
      <c r="J7" s="58" t="s">
        <v>193</v>
      </c>
      <c r="K7" s="58">
        <v>61</v>
      </c>
      <c r="L7" s="58" t="s">
        <v>193</v>
      </c>
      <c r="M7" s="58" t="s">
        <v>193</v>
      </c>
      <c r="N7" s="58" t="s">
        <v>193</v>
      </c>
      <c r="O7" s="58" t="s">
        <v>193</v>
      </c>
      <c r="P7" s="58" t="s">
        <v>193</v>
      </c>
      <c r="Q7" s="58" t="s">
        <v>193</v>
      </c>
      <c r="R7" s="58">
        <v>2</v>
      </c>
      <c r="S7" s="115" t="s">
        <v>193</v>
      </c>
      <c r="T7" s="116" t="s">
        <v>193</v>
      </c>
    </row>
    <row r="8" spans="1:20" s="34" customFormat="1" ht="16.5" customHeight="1">
      <c r="A8" s="152"/>
      <c r="C8" s="209"/>
      <c r="D8" s="91" t="s">
        <v>30</v>
      </c>
      <c r="E8" s="216"/>
      <c r="F8" s="58">
        <v>1</v>
      </c>
      <c r="G8" s="58">
        <v>1</v>
      </c>
      <c r="H8" s="58" t="s">
        <v>31</v>
      </c>
      <c r="I8" s="58" t="s">
        <v>31</v>
      </c>
      <c r="J8" s="58" t="s">
        <v>31</v>
      </c>
      <c r="K8" s="58">
        <v>1</v>
      </c>
      <c r="L8" s="58" t="s">
        <v>31</v>
      </c>
      <c r="M8" s="58" t="s">
        <v>31</v>
      </c>
      <c r="N8" s="58" t="s">
        <v>31</v>
      </c>
      <c r="O8" s="58">
        <v>1</v>
      </c>
      <c r="P8" s="58" t="s">
        <v>31</v>
      </c>
      <c r="Q8" s="58" t="s">
        <v>31</v>
      </c>
      <c r="R8" s="58" t="s">
        <v>31</v>
      </c>
      <c r="S8" s="115" t="s">
        <v>31</v>
      </c>
      <c r="T8" s="116" t="s">
        <v>31</v>
      </c>
    </row>
    <row r="9" spans="1:20" s="34" customFormat="1" ht="16.5" customHeight="1">
      <c r="A9" s="152"/>
      <c r="C9" s="209"/>
      <c r="D9" s="91" t="s">
        <v>32</v>
      </c>
      <c r="E9" s="216"/>
      <c r="F9" s="58">
        <v>37</v>
      </c>
      <c r="G9" s="58" t="s">
        <v>193</v>
      </c>
      <c r="H9" s="58" t="s">
        <v>193</v>
      </c>
      <c r="I9" s="58" t="s">
        <v>193</v>
      </c>
      <c r="J9" s="58" t="s">
        <v>193</v>
      </c>
      <c r="K9" s="58">
        <v>37</v>
      </c>
      <c r="L9" s="58" t="s">
        <v>193</v>
      </c>
      <c r="M9" s="58" t="s">
        <v>193</v>
      </c>
      <c r="N9" s="58" t="s">
        <v>193</v>
      </c>
      <c r="O9" s="58" t="s">
        <v>193</v>
      </c>
      <c r="P9" s="58" t="s">
        <v>193</v>
      </c>
      <c r="Q9" s="58" t="s">
        <v>193</v>
      </c>
      <c r="R9" s="58" t="s">
        <v>193</v>
      </c>
      <c r="S9" s="115" t="s">
        <v>193</v>
      </c>
      <c r="T9" s="116" t="s">
        <v>193</v>
      </c>
    </row>
    <row r="10" spans="1:20" s="34" customFormat="1" ht="16.5" customHeight="1">
      <c r="A10" s="152"/>
      <c r="C10" s="210"/>
      <c r="D10" s="91" t="s">
        <v>33</v>
      </c>
      <c r="E10" s="161"/>
      <c r="F10" s="58">
        <v>99</v>
      </c>
      <c r="G10" s="58">
        <v>3</v>
      </c>
      <c r="H10" s="58">
        <v>2</v>
      </c>
      <c r="I10" s="58" t="s">
        <v>2</v>
      </c>
      <c r="J10" s="58" t="s">
        <v>2</v>
      </c>
      <c r="K10" s="58">
        <v>99</v>
      </c>
      <c r="L10" s="58" t="s">
        <v>2</v>
      </c>
      <c r="M10" s="58" t="s">
        <v>2</v>
      </c>
      <c r="N10" s="58" t="s">
        <v>2</v>
      </c>
      <c r="O10" s="58">
        <v>1</v>
      </c>
      <c r="P10" s="58" t="s">
        <v>2</v>
      </c>
      <c r="Q10" s="58" t="s">
        <v>2</v>
      </c>
      <c r="R10" s="58">
        <v>2</v>
      </c>
      <c r="S10" s="115">
        <f>F10/E7*100</f>
        <v>86.08695652173914</v>
      </c>
      <c r="T10" s="116">
        <v>0</v>
      </c>
    </row>
    <row r="11" spans="1:20" s="34" customFormat="1" ht="16.5" customHeight="1">
      <c r="A11" s="152"/>
      <c r="C11" s="208" t="s">
        <v>34</v>
      </c>
      <c r="D11" s="91" t="s">
        <v>29</v>
      </c>
      <c r="E11" s="215">
        <v>214</v>
      </c>
      <c r="F11" s="58">
        <v>21</v>
      </c>
      <c r="G11" s="58" t="s">
        <v>193</v>
      </c>
      <c r="H11" s="58" t="s">
        <v>193</v>
      </c>
      <c r="I11" s="58" t="s">
        <v>193</v>
      </c>
      <c r="J11" s="58" t="s">
        <v>193</v>
      </c>
      <c r="K11" s="58">
        <v>21</v>
      </c>
      <c r="L11" s="58" t="s">
        <v>193</v>
      </c>
      <c r="M11" s="58" t="s">
        <v>193</v>
      </c>
      <c r="N11" s="58" t="s">
        <v>193</v>
      </c>
      <c r="O11" s="58" t="s">
        <v>193</v>
      </c>
      <c r="P11" s="58" t="s">
        <v>193</v>
      </c>
      <c r="Q11" s="58" t="s">
        <v>193</v>
      </c>
      <c r="R11" s="58">
        <v>2</v>
      </c>
      <c r="S11" s="115" t="s">
        <v>193</v>
      </c>
      <c r="T11" s="116" t="s">
        <v>193</v>
      </c>
    </row>
    <row r="12" spans="1:20" s="34" customFormat="1" ht="16.5" customHeight="1">
      <c r="A12" s="152"/>
      <c r="C12" s="209"/>
      <c r="D12" s="91" t="s">
        <v>30</v>
      </c>
      <c r="E12" s="216"/>
      <c r="F12" s="58">
        <v>23</v>
      </c>
      <c r="G12" s="58" t="s">
        <v>31</v>
      </c>
      <c r="H12" s="58" t="s">
        <v>31</v>
      </c>
      <c r="I12" s="58" t="s">
        <v>31</v>
      </c>
      <c r="J12" s="58" t="s">
        <v>31</v>
      </c>
      <c r="K12" s="58">
        <v>23</v>
      </c>
      <c r="L12" s="58" t="s">
        <v>31</v>
      </c>
      <c r="M12" s="58" t="s">
        <v>31</v>
      </c>
      <c r="N12" s="58" t="s">
        <v>31</v>
      </c>
      <c r="O12" s="58" t="s">
        <v>31</v>
      </c>
      <c r="P12" s="58" t="s">
        <v>31</v>
      </c>
      <c r="Q12" s="58" t="s">
        <v>31</v>
      </c>
      <c r="R12" s="58" t="s">
        <v>31</v>
      </c>
      <c r="S12" s="115" t="s">
        <v>31</v>
      </c>
      <c r="T12" s="116" t="s">
        <v>31</v>
      </c>
    </row>
    <row r="13" spans="1:20" s="34" customFormat="1" ht="16.5" customHeight="1">
      <c r="A13" s="152"/>
      <c r="C13" s="209"/>
      <c r="D13" s="91" t="s">
        <v>32</v>
      </c>
      <c r="E13" s="216"/>
      <c r="F13" s="58">
        <v>148</v>
      </c>
      <c r="G13" s="58" t="s">
        <v>193</v>
      </c>
      <c r="H13" s="58" t="s">
        <v>193</v>
      </c>
      <c r="I13" s="58" t="s">
        <v>193</v>
      </c>
      <c r="J13" s="58" t="s">
        <v>193</v>
      </c>
      <c r="K13" s="58">
        <v>148</v>
      </c>
      <c r="L13" s="58" t="s">
        <v>193</v>
      </c>
      <c r="M13" s="58" t="s">
        <v>193</v>
      </c>
      <c r="N13" s="58" t="s">
        <v>193</v>
      </c>
      <c r="O13" s="58" t="s">
        <v>193</v>
      </c>
      <c r="P13" s="58" t="s">
        <v>193</v>
      </c>
      <c r="Q13" s="58" t="s">
        <v>193</v>
      </c>
      <c r="R13" s="58" t="s">
        <v>193</v>
      </c>
      <c r="S13" s="115" t="s">
        <v>193</v>
      </c>
      <c r="T13" s="116" t="s">
        <v>193</v>
      </c>
    </row>
    <row r="14" spans="1:20" s="34" customFormat="1" ht="16.5" customHeight="1">
      <c r="A14" s="152"/>
      <c r="C14" s="210"/>
      <c r="D14" s="91" t="s">
        <v>33</v>
      </c>
      <c r="E14" s="161"/>
      <c r="F14" s="58">
        <v>192</v>
      </c>
      <c r="G14" s="58" t="s">
        <v>2</v>
      </c>
      <c r="H14" s="58" t="s">
        <v>2</v>
      </c>
      <c r="I14" s="58" t="s">
        <v>2</v>
      </c>
      <c r="J14" s="58" t="s">
        <v>2</v>
      </c>
      <c r="K14" s="58">
        <v>192</v>
      </c>
      <c r="L14" s="58" t="s">
        <v>2</v>
      </c>
      <c r="M14" s="58" t="s">
        <v>2</v>
      </c>
      <c r="N14" s="58" t="s">
        <v>2</v>
      </c>
      <c r="O14" s="58" t="s">
        <v>2</v>
      </c>
      <c r="P14" s="58" t="s">
        <v>2</v>
      </c>
      <c r="Q14" s="58" t="s">
        <v>2</v>
      </c>
      <c r="R14" s="58">
        <v>2</v>
      </c>
      <c r="S14" s="115">
        <f>F14/E11*100</f>
        <v>89.7196261682243</v>
      </c>
      <c r="T14" s="116">
        <v>0</v>
      </c>
    </row>
    <row r="15" spans="1:20" s="43" customFormat="1" ht="16.5" customHeight="1">
      <c r="A15" s="152"/>
      <c r="C15" s="211" t="s">
        <v>3</v>
      </c>
      <c r="D15" s="91" t="s">
        <v>29</v>
      </c>
      <c r="E15" s="215">
        <v>65</v>
      </c>
      <c r="F15" s="58">
        <v>5</v>
      </c>
      <c r="G15" s="58" t="s">
        <v>193</v>
      </c>
      <c r="H15" s="58" t="s">
        <v>193</v>
      </c>
      <c r="I15" s="58" t="s">
        <v>193</v>
      </c>
      <c r="J15" s="58" t="s">
        <v>193</v>
      </c>
      <c r="K15" s="58">
        <v>5</v>
      </c>
      <c r="L15" s="58" t="s">
        <v>193</v>
      </c>
      <c r="M15" s="58" t="s">
        <v>193</v>
      </c>
      <c r="N15" s="58" t="s">
        <v>193</v>
      </c>
      <c r="O15" s="58" t="s">
        <v>193</v>
      </c>
      <c r="P15" s="58" t="s">
        <v>193</v>
      </c>
      <c r="Q15" s="58" t="s">
        <v>193</v>
      </c>
      <c r="R15" s="58">
        <v>2</v>
      </c>
      <c r="S15" s="115" t="s">
        <v>193</v>
      </c>
      <c r="T15" s="116" t="s">
        <v>193</v>
      </c>
    </row>
    <row r="16" spans="1:20" s="43" customFormat="1" ht="16.5" customHeight="1">
      <c r="A16" s="152"/>
      <c r="C16" s="212"/>
      <c r="D16" s="91" t="s">
        <v>30</v>
      </c>
      <c r="E16" s="216"/>
      <c r="F16" s="58" t="s">
        <v>31</v>
      </c>
      <c r="G16" s="58" t="s">
        <v>31</v>
      </c>
      <c r="H16" s="58" t="s">
        <v>31</v>
      </c>
      <c r="I16" s="58" t="s">
        <v>31</v>
      </c>
      <c r="J16" s="58" t="s">
        <v>31</v>
      </c>
      <c r="K16" s="58" t="s">
        <v>31</v>
      </c>
      <c r="L16" s="58" t="s">
        <v>31</v>
      </c>
      <c r="M16" s="58" t="s">
        <v>31</v>
      </c>
      <c r="N16" s="58" t="s">
        <v>31</v>
      </c>
      <c r="O16" s="58" t="s">
        <v>31</v>
      </c>
      <c r="P16" s="58" t="s">
        <v>31</v>
      </c>
      <c r="Q16" s="58" t="s">
        <v>31</v>
      </c>
      <c r="R16" s="58" t="s">
        <v>31</v>
      </c>
      <c r="S16" s="115" t="s">
        <v>31</v>
      </c>
      <c r="T16" s="116" t="s">
        <v>31</v>
      </c>
    </row>
    <row r="17" spans="1:20" s="43" customFormat="1" ht="16.5" customHeight="1">
      <c r="A17" s="152"/>
      <c r="C17" s="212"/>
      <c r="D17" s="91" t="s">
        <v>32</v>
      </c>
      <c r="E17" s="216"/>
      <c r="F17" s="58">
        <v>48</v>
      </c>
      <c r="G17" s="58" t="s">
        <v>193</v>
      </c>
      <c r="H17" s="58" t="s">
        <v>193</v>
      </c>
      <c r="I17" s="58" t="s">
        <v>193</v>
      </c>
      <c r="J17" s="58" t="s">
        <v>193</v>
      </c>
      <c r="K17" s="58">
        <v>48</v>
      </c>
      <c r="L17" s="58" t="s">
        <v>193</v>
      </c>
      <c r="M17" s="58" t="s">
        <v>193</v>
      </c>
      <c r="N17" s="58" t="s">
        <v>193</v>
      </c>
      <c r="O17" s="58">
        <v>2</v>
      </c>
      <c r="P17" s="58">
        <v>2</v>
      </c>
      <c r="Q17" s="58">
        <v>2</v>
      </c>
      <c r="R17" s="58" t="s">
        <v>193</v>
      </c>
      <c r="S17" s="115" t="s">
        <v>193</v>
      </c>
      <c r="T17" s="116">
        <f>Q17/F17*1000</f>
        <v>41.666666666666664</v>
      </c>
    </row>
    <row r="18" spans="1:20" ht="14.25">
      <c r="A18" s="152"/>
      <c r="C18" s="213"/>
      <c r="D18" s="91" t="s">
        <v>33</v>
      </c>
      <c r="E18" s="161"/>
      <c r="F18" s="58">
        <v>53</v>
      </c>
      <c r="G18" s="58" t="s">
        <v>2</v>
      </c>
      <c r="H18" s="58" t="s">
        <v>2</v>
      </c>
      <c r="I18" s="58" t="s">
        <v>2</v>
      </c>
      <c r="J18" s="58" t="s">
        <v>2</v>
      </c>
      <c r="K18" s="58">
        <v>53</v>
      </c>
      <c r="L18" s="58" t="s">
        <v>2</v>
      </c>
      <c r="M18" s="58" t="s">
        <v>2</v>
      </c>
      <c r="N18" s="58" t="s">
        <v>2</v>
      </c>
      <c r="O18" s="58">
        <v>2</v>
      </c>
      <c r="P18" s="58">
        <v>2</v>
      </c>
      <c r="Q18" s="58">
        <v>2</v>
      </c>
      <c r="R18" s="58">
        <v>2</v>
      </c>
      <c r="S18" s="115">
        <f>F18/E15*100</f>
        <v>81.53846153846153</v>
      </c>
      <c r="T18" s="116">
        <f>Q18/F18*1000</f>
        <v>37.73584905660377</v>
      </c>
    </row>
    <row r="19" spans="1:20" ht="14.25">
      <c r="A19" s="152"/>
      <c r="C19" s="211" t="s">
        <v>33</v>
      </c>
      <c r="D19" s="91" t="s">
        <v>29</v>
      </c>
      <c r="E19" s="215">
        <v>394</v>
      </c>
      <c r="F19" s="58">
        <f>F7+F11+F15</f>
        <v>87</v>
      </c>
      <c r="G19" s="58">
        <v>2</v>
      </c>
      <c r="H19" s="58">
        <v>2</v>
      </c>
      <c r="I19" s="58" t="s">
        <v>193</v>
      </c>
      <c r="J19" s="58" t="s">
        <v>193</v>
      </c>
      <c r="K19" s="58">
        <f>K7+K11+K15</f>
        <v>87</v>
      </c>
      <c r="L19" s="58" t="s">
        <v>193</v>
      </c>
      <c r="M19" s="58" t="s">
        <v>193</v>
      </c>
      <c r="N19" s="58" t="s">
        <v>193</v>
      </c>
      <c r="O19" s="58" t="s">
        <v>193</v>
      </c>
      <c r="P19" s="58" t="s">
        <v>193</v>
      </c>
      <c r="Q19" s="58" t="s">
        <v>193</v>
      </c>
      <c r="R19" s="58" t="s">
        <v>193</v>
      </c>
      <c r="S19" s="115" t="s">
        <v>193</v>
      </c>
      <c r="T19" s="116" t="s">
        <v>193</v>
      </c>
    </row>
    <row r="20" spans="1:20" ht="18.75" customHeight="1">
      <c r="A20" s="152"/>
      <c r="C20" s="212"/>
      <c r="D20" s="91" t="s">
        <v>30</v>
      </c>
      <c r="E20" s="216"/>
      <c r="F20" s="58">
        <f>F8+F12</f>
        <v>24</v>
      </c>
      <c r="G20" s="58">
        <v>1</v>
      </c>
      <c r="H20" s="58" t="s">
        <v>31</v>
      </c>
      <c r="I20" s="58" t="s">
        <v>31</v>
      </c>
      <c r="J20" s="58" t="s">
        <v>31</v>
      </c>
      <c r="K20" s="58">
        <f>K8+K12</f>
        <v>24</v>
      </c>
      <c r="L20" s="58" t="s">
        <v>31</v>
      </c>
      <c r="M20" s="58" t="s">
        <v>31</v>
      </c>
      <c r="N20" s="58" t="s">
        <v>31</v>
      </c>
      <c r="O20" s="58" t="s">
        <v>31</v>
      </c>
      <c r="P20" s="58" t="s">
        <v>31</v>
      </c>
      <c r="Q20" s="58" t="s">
        <v>31</v>
      </c>
      <c r="R20" s="58" t="s">
        <v>31</v>
      </c>
      <c r="S20" s="115" t="s">
        <v>31</v>
      </c>
      <c r="T20" s="116" t="s">
        <v>31</v>
      </c>
    </row>
    <row r="21" spans="1:20" ht="14.25">
      <c r="A21" s="152"/>
      <c r="C21" s="212"/>
      <c r="D21" s="91" t="s">
        <v>32</v>
      </c>
      <c r="E21" s="216"/>
      <c r="F21" s="58">
        <f>F9+F13+F17</f>
        <v>233</v>
      </c>
      <c r="G21" s="58" t="s">
        <v>193</v>
      </c>
      <c r="H21" s="58" t="s">
        <v>193</v>
      </c>
      <c r="I21" s="58" t="s">
        <v>193</v>
      </c>
      <c r="J21" s="58" t="s">
        <v>193</v>
      </c>
      <c r="K21" s="58">
        <f>K9+K13+K17</f>
        <v>233</v>
      </c>
      <c r="L21" s="58" t="s">
        <v>193</v>
      </c>
      <c r="M21" s="58" t="s">
        <v>193</v>
      </c>
      <c r="N21" s="58" t="s">
        <v>193</v>
      </c>
      <c r="O21" s="58">
        <v>2</v>
      </c>
      <c r="P21" s="58">
        <v>2</v>
      </c>
      <c r="Q21" s="58">
        <v>2</v>
      </c>
      <c r="R21" s="58" t="s">
        <v>193</v>
      </c>
      <c r="S21" s="115" t="s">
        <v>193</v>
      </c>
      <c r="T21" s="116">
        <f>Q21/F21*1000</f>
        <v>8.583690987124463</v>
      </c>
    </row>
    <row r="22" spans="1:20" ht="16.5" customHeight="1">
      <c r="A22" s="152"/>
      <c r="C22" s="213"/>
      <c r="D22" s="91" t="s">
        <v>33</v>
      </c>
      <c r="E22" s="161"/>
      <c r="F22" s="58">
        <f>F10+F14+F18</f>
        <v>344</v>
      </c>
      <c r="G22" s="58">
        <v>3</v>
      </c>
      <c r="H22" s="58">
        <v>2</v>
      </c>
      <c r="I22" s="58" t="s">
        <v>2</v>
      </c>
      <c r="J22" s="58" t="s">
        <v>2</v>
      </c>
      <c r="K22" s="58">
        <f>K10+K14+K18</f>
        <v>344</v>
      </c>
      <c r="L22" s="58" t="s">
        <v>2</v>
      </c>
      <c r="M22" s="58" t="s">
        <v>2</v>
      </c>
      <c r="N22" s="58" t="s">
        <v>2</v>
      </c>
      <c r="O22" s="58">
        <v>2</v>
      </c>
      <c r="P22" s="58">
        <v>2</v>
      </c>
      <c r="Q22" s="58">
        <v>2</v>
      </c>
      <c r="R22" s="58">
        <v>2</v>
      </c>
      <c r="S22" s="115">
        <f>F22/E19*100</f>
        <v>87.30964467005076</v>
      </c>
      <c r="T22" s="116">
        <f>Q22/F22*1000</f>
        <v>5.813953488372093</v>
      </c>
    </row>
    <row r="23" spans="1:18" ht="16.5" customHeight="1">
      <c r="A23" s="15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9"/>
      <c r="P23" s="59"/>
      <c r="Q23" s="59"/>
      <c r="R23" s="59"/>
    </row>
    <row r="24" spans="1:18" ht="16.5" customHeight="1">
      <c r="A24" s="15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59"/>
      <c r="P24" s="59"/>
      <c r="Q24" s="59"/>
      <c r="R24" s="59"/>
    </row>
    <row r="25" spans="1:14" ht="16.5" customHeight="1">
      <c r="A25" s="152"/>
      <c r="C25" s="214" t="s">
        <v>195</v>
      </c>
      <c r="D25" s="214"/>
      <c r="E25" s="214"/>
      <c r="F25" s="214"/>
      <c r="G25" s="214"/>
      <c r="H25" s="34"/>
      <c r="I25" s="34"/>
      <c r="J25" s="34"/>
      <c r="K25" s="34"/>
      <c r="L25" s="34"/>
      <c r="M25" s="34"/>
      <c r="N25" s="34"/>
    </row>
    <row r="26" spans="1:14" ht="16.5" customHeight="1">
      <c r="A26" s="152"/>
      <c r="C26" s="34"/>
      <c r="D26" s="34"/>
      <c r="E26" s="34"/>
      <c r="F26" s="34"/>
      <c r="G26" s="205" t="s">
        <v>190</v>
      </c>
      <c r="H26" s="206"/>
      <c r="I26" s="206"/>
      <c r="J26" s="82"/>
      <c r="K26" s="82"/>
      <c r="L26" s="34"/>
      <c r="M26" s="24"/>
      <c r="N26" s="24"/>
    </row>
    <row r="27" spans="1:12" ht="14.25">
      <c r="A27" s="152"/>
      <c r="C27" s="131" t="s">
        <v>116</v>
      </c>
      <c r="D27" s="131"/>
      <c r="E27" s="11" t="s">
        <v>100</v>
      </c>
      <c r="F27" s="11" t="s">
        <v>131</v>
      </c>
      <c r="G27" s="11" t="s">
        <v>110</v>
      </c>
      <c r="H27" s="11" t="s">
        <v>111</v>
      </c>
      <c r="I27" s="11" t="s">
        <v>112</v>
      </c>
      <c r="J27" s="19"/>
      <c r="K27" s="19"/>
      <c r="L27" s="34"/>
    </row>
    <row r="28" spans="1:12" ht="14.25">
      <c r="A28" s="152"/>
      <c r="C28" s="131" t="s">
        <v>35</v>
      </c>
      <c r="D28" s="131"/>
      <c r="E28" s="207">
        <v>23</v>
      </c>
      <c r="F28" s="7">
        <v>56</v>
      </c>
      <c r="G28" s="7">
        <v>54</v>
      </c>
      <c r="H28" s="7">
        <v>0</v>
      </c>
      <c r="I28" s="7">
        <v>2</v>
      </c>
      <c r="J28" s="34"/>
      <c r="K28" s="34"/>
      <c r="L28" s="34"/>
    </row>
    <row r="29" spans="1:12" ht="16.5" customHeight="1">
      <c r="A29" s="152"/>
      <c r="C29" s="131" t="s">
        <v>36</v>
      </c>
      <c r="D29" s="131"/>
      <c r="E29" s="207"/>
      <c r="F29" s="7">
        <v>18</v>
      </c>
      <c r="G29" s="7">
        <v>18</v>
      </c>
      <c r="H29" s="22">
        <v>0</v>
      </c>
      <c r="I29" s="22">
        <v>0</v>
      </c>
      <c r="J29" s="34"/>
      <c r="K29" s="34"/>
      <c r="L29" s="34"/>
    </row>
    <row r="30" spans="1:12" ht="14.25">
      <c r="A30" s="152"/>
      <c r="C30" s="131" t="s">
        <v>37</v>
      </c>
      <c r="D30" s="131"/>
      <c r="E30" s="207"/>
      <c r="F30" s="7">
        <v>21</v>
      </c>
      <c r="G30" s="7">
        <v>21</v>
      </c>
      <c r="H30" s="22">
        <v>0</v>
      </c>
      <c r="I30" s="22">
        <v>0</v>
      </c>
      <c r="J30" s="34"/>
      <c r="K30" s="34"/>
      <c r="L30" s="34"/>
    </row>
    <row r="31" spans="1:12" ht="16.5" customHeight="1">
      <c r="A31" s="152"/>
      <c r="C31" s="127" t="s">
        <v>38</v>
      </c>
      <c r="D31" s="127"/>
      <c r="E31" s="60">
        <f>SUM(E28:E30)</f>
        <v>23</v>
      </c>
      <c r="F31" s="60">
        <f>SUM(F28:F30)</f>
        <v>95</v>
      </c>
      <c r="G31" s="60">
        <f>SUM(G28:G30)</f>
        <v>93</v>
      </c>
      <c r="H31" s="60">
        <f>SUM(H28:H30)</f>
        <v>0</v>
      </c>
      <c r="I31" s="60">
        <f>SUM(I28:I30)</f>
        <v>2</v>
      </c>
      <c r="J31" s="34"/>
      <c r="K31" s="34"/>
      <c r="L31" s="34"/>
    </row>
    <row r="32" spans="1:12" ht="16.5" customHeight="1">
      <c r="A32" s="152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6.5" customHeight="1">
      <c r="A33" s="152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6.5" customHeight="1">
      <c r="A34" s="152"/>
      <c r="C34" s="162" t="s">
        <v>128</v>
      </c>
      <c r="D34" s="162"/>
      <c r="E34" s="162"/>
      <c r="F34" s="162"/>
      <c r="G34" s="162"/>
      <c r="H34" s="162"/>
      <c r="I34" s="34"/>
      <c r="J34" s="34"/>
      <c r="K34" s="34"/>
      <c r="L34" s="34"/>
    </row>
    <row r="35" spans="1:12" ht="16.5" customHeight="1">
      <c r="A35" s="152"/>
      <c r="C35" s="34"/>
      <c r="D35" s="34"/>
      <c r="E35" s="34"/>
      <c r="F35" s="34"/>
      <c r="G35" s="34"/>
      <c r="H35" s="205" t="s">
        <v>190</v>
      </c>
      <c r="I35" s="206"/>
      <c r="J35" s="206"/>
      <c r="K35" s="206"/>
      <c r="L35" s="206"/>
    </row>
    <row r="36" spans="1:12" ht="16.5" customHeight="1">
      <c r="A36" s="152"/>
      <c r="C36" s="131" t="s">
        <v>117</v>
      </c>
      <c r="D36" s="131"/>
      <c r="E36" s="131" t="s">
        <v>39</v>
      </c>
      <c r="F36" s="131"/>
      <c r="G36" s="131" t="s">
        <v>40</v>
      </c>
      <c r="H36" s="131"/>
      <c r="I36" s="131"/>
      <c r="J36" s="163" t="s">
        <v>41</v>
      </c>
      <c r="K36" s="163" t="s">
        <v>42</v>
      </c>
      <c r="L36" s="163" t="s">
        <v>58</v>
      </c>
    </row>
    <row r="37" spans="1:12" ht="16.5" customHeight="1">
      <c r="A37" s="152"/>
      <c r="C37" s="131"/>
      <c r="D37" s="131"/>
      <c r="E37" s="131" t="s">
        <v>113</v>
      </c>
      <c r="F37" s="131" t="s">
        <v>114</v>
      </c>
      <c r="G37" s="131" t="s">
        <v>115</v>
      </c>
      <c r="H37" s="131" t="s">
        <v>43</v>
      </c>
      <c r="I37" s="131"/>
      <c r="J37" s="164"/>
      <c r="K37" s="164"/>
      <c r="L37" s="164"/>
    </row>
    <row r="38" spans="1:12" ht="14.25">
      <c r="A38" s="152"/>
      <c r="C38" s="131"/>
      <c r="D38" s="131"/>
      <c r="E38" s="131"/>
      <c r="F38" s="131"/>
      <c r="G38" s="131"/>
      <c r="H38" s="11" t="s">
        <v>113</v>
      </c>
      <c r="I38" s="11" t="s">
        <v>114</v>
      </c>
      <c r="J38" s="165"/>
      <c r="K38" s="165"/>
      <c r="L38" s="165"/>
    </row>
    <row r="39" spans="1:12" ht="14.25">
      <c r="A39" s="152"/>
      <c r="C39" s="131" t="s">
        <v>35</v>
      </c>
      <c r="D39" s="131"/>
      <c r="E39" s="22">
        <v>8</v>
      </c>
      <c r="F39" s="22">
        <v>3</v>
      </c>
      <c r="G39" s="22">
        <v>8</v>
      </c>
      <c r="H39" s="22">
        <v>5</v>
      </c>
      <c r="I39" s="22">
        <v>1</v>
      </c>
      <c r="J39" s="22">
        <v>1</v>
      </c>
      <c r="K39" s="22">
        <v>28</v>
      </c>
      <c r="L39" s="22">
        <v>0</v>
      </c>
    </row>
    <row r="40" spans="1:12" ht="14.25">
      <c r="A40" s="152"/>
      <c r="C40" s="131" t="s">
        <v>36</v>
      </c>
      <c r="D40" s="131"/>
      <c r="E40" s="22">
        <v>3</v>
      </c>
      <c r="F40" s="22">
        <v>0</v>
      </c>
      <c r="G40" s="22">
        <v>2</v>
      </c>
      <c r="H40" s="22">
        <v>1</v>
      </c>
      <c r="I40" s="22">
        <v>0</v>
      </c>
      <c r="J40" s="22">
        <v>0</v>
      </c>
      <c r="K40" s="22">
        <v>12</v>
      </c>
      <c r="L40" s="22">
        <v>0</v>
      </c>
    </row>
    <row r="41" spans="1:12" ht="14.25">
      <c r="A41" s="152"/>
      <c r="C41" s="131" t="s">
        <v>37</v>
      </c>
      <c r="D41" s="131"/>
      <c r="E41" s="22">
        <v>3</v>
      </c>
      <c r="F41" s="22">
        <v>1</v>
      </c>
      <c r="G41" s="22">
        <v>2</v>
      </c>
      <c r="H41" s="22">
        <v>0</v>
      </c>
      <c r="I41" s="22">
        <v>0</v>
      </c>
      <c r="J41" s="22">
        <v>0</v>
      </c>
      <c r="K41" s="22">
        <v>15</v>
      </c>
      <c r="L41" s="22">
        <v>0</v>
      </c>
    </row>
    <row r="42" spans="1:12" ht="14.25">
      <c r="A42" s="152"/>
      <c r="C42" s="127" t="s">
        <v>44</v>
      </c>
      <c r="D42" s="127"/>
      <c r="E42" s="25">
        <f aca="true" t="shared" si="0" ref="E42:L42">SUM(E39:E41)</f>
        <v>14</v>
      </c>
      <c r="F42" s="25">
        <f t="shared" si="0"/>
        <v>4</v>
      </c>
      <c r="G42" s="25">
        <f t="shared" si="0"/>
        <v>12</v>
      </c>
      <c r="H42" s="25">
        <f t="shared" si="0"/>
        <v>6</v>
      </c>
      <c r="I42" s="25">
        <f t="shared" si="0"/>
        <v>1</v>
      </c>
      <c r="J42" s="25">
        <f t="shared" si="0"/>
        <v>1</v>
      </c>
      <c r="K42" s="25">
        <f t="shared" si="0"/>
        <v>55</v>
      </c>
      <c r="L42" s="25">
        <f t="shared" si="0"/>
        <v>0</v>
      </c>
    </row>
    <row r="43" ht="14.25">
      <c r="A43" s="152"/>
    </row>
  </sheetData>
  <mergeCells count="54">
    <mergeCell ref="A1:A43"/>
    <mergeCell ref="N5:N6"/>
    <mergeCell ref="Q4:R4"/>
    <mergeCell ref="S4:S5"/>
    <mergeCell ref="C1:I1"/>
    <mergeCell ref="O2:T2"/>
    <mergeCell ref="C4:C6"/>
    <mergeCell ref="D4:E6"/>
    <mergeCell ref="F4:F6"/>
    <mergeCell ref="G4:H4"/>
    <mergeCell ref="T4:T5"/>
    <mergeCell ref="O5:P5"/>
    <mergeCell ref="Q5:Q6"/>
    <mergeCell ref="R5:R6"/>
    <mergeCell ref="C7:C10"/>
    <mergeCell ref="H5:H6"/>
    <mergeCell ref="L5:L6"/>
    <mergeCell ref="M5:M6"/>
    <mergeCell ref="G5:G6"/>
    <mergeCell ref="I4:I6"/>
    <mergeCell ref="J4:J6"/>
    <mergeCell ref="K4:K6"/>
    <mergeCell ref="L4:P4"/>
    <mergeCell ref="E7:E10"/>
    <mergeCell ref="C11:C14"/>
    <mergeCell ref="C15:C18"/>
    <mergeCell ref="C19:C22"/>
    <mergeCell ref="C25:G25"/>
    <mergeCell ref="E11:E14"/>
    <mergeCell ref="E15:E18"/>
    <mergeCell ref="E19:E22"/>
    <mergeCell ref="G26:I26"/>
    <mergeCell ref="G37:G38"/>
    <mergeCell ref="H37:I37"/>
    <mergeCell ref="C27:D27"/>
    <mergeCell ref="C28:D28"/>
    <mergeCell ref="E28:E30"/>
    <mergeCell ref="C29:D29"/>
    <mergeCell ref="C30:D30"/>
    <mergeCell ref="C31:D31"/>
    <mergeCell ref="C34:H34"/>
    <mergeCell ref="H35:L35"/>
    <mergeCell ref="C36:D38"/>
    <mergeCell ref="E36:F36"/>
    <mergeCell ref="G36:I36"/>
    <mergeCell ref="J36:J38"/>
    <mergeCell ref="K36:K38"/>
    <mergeCell ref="L36:L38"/>
    <mergeCell ref="E37:E38"/>
    <mergeCell ref="C40:D40"/>
    <mergeCell ref="C41:D41"/>
    <mergeCell ref="C42:D42"/>
    <mergeCell ref="F37:F38"/>
    <mergeCell ref="C39:D39"/>
  </mergeCells>
  <printOptions/>
  <pageMargins left="0.3937007874015748" right="0.3937007874015748" top="0.5905511811023623" bottom="0.3937007874015748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selection activeCell="A1" sqref="A1:T12"/>
    </sheetView>
  </sheetViews>
  <sheetFormatPr defaultColWidth="9.00390625" defaultRowHeight="13.5"/>
  <cols>
    <col min="1" max="1" width="7.375" style="61" customWidth="1"/>
    <col min="2" max="2" width="4.125" style="61" customWidth="1"/>
    <col min="3" max="7" width="4.25390625" style="61" customWidth="1"/>
    <col min="8" max="8" width="4.50390625" style="61" customWidth="1"/>
    <col min="9" max="19" width="4.25390625" style="61" customWidth="1"/>
    <col min="20" max="20" width="4.875" style="61" customWidth="1"/>
    <col min="21" max="16384" width="9.00390625" style="61" customWidth="1"/>
  </cols>
  <sheetData>
    <row r="1" spans="1:12" ht="14.2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7:20" ht="15" customHeight="1" thickBot="1">
      <c r="G2" s="298" t="s">
        <v>206</v>
      </c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</row>
    <row r="3" spans="1:20" ht="36" customHeight="1">
      <c r="A3" s="62"/>
      <c r="B3" s="300" t="s">
        <v>123</v>
      </c>
      <c r="C3" s="302" t="s">
        <v>122</v>
      </c>
      <c r="D3" s="305" t="s">
        <v>101</v>
      </c>
      <c r="E3" s="306"/>
      <c r="F3" s="307" t="s">
        <v>104</v>
      </c>
      <c r="G3" s="305"/>
      <c r="H3" s="305"/>
      <c r="I3" s="305"/>
      <c r="J3" s="305"/>
      <c r="K3" s="305"/>
      <c r="L3" s="305"/>
      <c r="M3" s="305"/>
      <c r="N3" s="306"/>
      <c r="O3" s="307" t="s">
        <v>119</v>
      </c>
      <c r="P3" s="305"/>
      <c r="Q3" s="305"/>
      <c r="R3" s="308" t="s">
        <v>106</v>
      </c>
      <c r="S3" s="308" t="s">
        <v>107</v>
      </c>
      <c r="T3" s="290" t="s">
        <v>118</v>
      </c>
    </row>
    <row r="4" spans="1:20" ht="57" customHeight="1">
      <c r="A4" s="63"/>
      <c r="B4" s="301"/>
      <c r="C4" s="303"/>
      <c r="D4" s="311" t="s">
        <v>102</v>
      </c>
      <c r="E4" s="313" t="s">
        <v>103</v>
      </c>
      <c r="F4" s="293" t="s">
        <v>136</v>
      </c>
      <c r="G4" s="275" t="s">
        <v>137</v>
      </c>
      <c r="H4" s="295" t="s">
        <v>196</v>
      </c>
      <c r="I4" s="275" t="s">
        <v>139</v>
      </c>
      <c r="J4" s="275" t="s">
        <v>140</v>
      </c>
      <c r="K4" s="275" t="s">
        <v>141</v>
      </c>
      <c r="L4" s="275" t="s">
        <v>142</v>
      </c>
      <c r="M4" s="275" t="s">
        <v>143</v>
      </c>
      <c r="N4" s="286" t="s">
        <v>144</v>
      </c>
      <c r="O4" s="288" t="s">
        <v>45</v>
      </c>
      <c r="P4" s="273" t="s">
        <v>120</v>
      </c>
      <c r="Q4" s="275" t="s">
        <v>121</v>
      </c>
      <c r="R4" s="273"/>
      <c r="S4" s="273"/>
      <c r="T4" s="291"/>
    </row>
    <row r="5" spans="1:20" ht="30" customHeight="1">
      <c r="A5" s="4"/>
      <c r="B5" s="301"/>
      <c r="C5" s="303"/>
      <c r="D5" s="311"/>
      <c r="E5" s="313"/>
      <c r="F5" s="293"/>
      <c r="G5" s="275"/>
      <c r="H5" s="296"/>
      <c r="I5" s="275"/>
      <c r="J5" s="275"/>
      <c r="K5" s="275"/>
      <c r="L5" s="275"/>
      <c r="M5" s="275"/>
      <c r="N5" s="286"/>
      <c r="O5" s="288"/>
      <c r="P5" s="273"/>
      <c r="Q5" s="275"/>
      <c r="R5" s="273"/>
      <c r="S5" s="273"/>
      <c r="T5" s="291"/>
    </row>
    <row r="6" spans="1:20" ht="21" customHeight="1" thickBot="1">
      <c r="A6" s="309" t="s">
        <v>202</v>
      </c>
      <c r="B6" s="310"/>
      <c r="C6" s="304"/>
      <c r="D6" s="312"/>
      <c r="E6" s="314"/>
      <c r="F6" s="294"/>
      <c r="G6" s="276"/>
      <c r="H6" s="297"/>
      <c r="I6" s="276"/>
      <c r="J6" s="276"/>
      <c r="K6" s="276"/>
      <c r="L6" s="276"/>
      <c r="M6" s="276"/>
      <c r="N6" s="287"/>
      <c r="O6" s="289"/>
      <c r="P6" s="274"/>
      <c r="Q6" s="276"/>
      <c r="R6" s="274"/>
      <c r="S6" s="274"/>
      <c r="T6" s="292"/>
    </row>
    <row r="7" spans="1:20" ht="19.5" customHeight="1">
      <c r="A7" s="157" t="s">
        <v>166</v>
      </c>
      <c r="B7" s="158"/>
      <c r="C7" s="64">
        <v>19</v>
      </c>
      <c r="D7" s="65">
        <v>12</v>
      </c>
      <c r="E7" s="66">
        <v>7</v>
      </c>
      <c r="F7" s="67" t="s">
        <v>8</v>
      </c>
      <c r="G7" s="65" t="s">
        <v>8</v>
      </c>
      <c r="H7" s="65" t="s">
        <v>0</v>
      </c>
      <c r="I7" s="65">
        <v>1</v>
      </c>
      <c r="J7" s="65" t="s">
        <v>8</v>
      </c>
      <c r="K7" s="65">
        <v>1</v>
      </c>
      <c r="L7" s="65">
        <v>2</v>
      </c>
      <c r="M7" s="65">
        <v>4</v>
      </c>
      <c r="N7" s="66">
        <v>11</v>
      </c>
      <c r="O7" s="67">
        <v>2</v>
      </c>
      <c r="P7" s="65" t="s">
        <v>8</v>
      </c>
      <c r="Q7" s="65" t="s">
        <v>8</v>
      </c>
      <c r="R7" s="65">
        <v>1</v>
      </c>
      <c r="S7" s="65">
        <v>11</v>
      </c>
      <c r="T7" s="66">
        <v>5</v>
      </c>
    </row>
    <row r="8" spans="1:20" ht="19.5" customHeight="1">
      <c r="A8" s="132" t="s">
        <v>161</v>
      </c>
      <c r="B8" s="154"/>
      <c r="C8" s="64">
        <v>4</v>
      </c>
      <c r="D8" s="69">
        <v>2</v>
      </c>
      <c r="E8" s="70">
        <v>2</v>
      </c>
      <c r="F8" s="71" t="s">
        <v>133</v>
      </c>
      <c r="G8" s="69" t="s">
        <v>133</v>
      </c>
      <c r="H8" s="69" t="s">
        <v>0</v>
      </c>
      <c r="I8" s="69" t="s">
        <v>0</v>
      </c>
      <c r="J8" s="69" t="s">
        <v>0</v>
      </c>
      <c r="K8" s="69">
        <v>1</v>
      </c>
      <c r="L8" s="69" t="s">
        <v>0</v>
      </c>
      <c r="M8" s="69">
        <v>1</v>
      </c>
      <c r="N8" s="70">
        <v>2</v>
      </c>
      <c r="O8" s="71" t="s">
        <v>133</v>
      </c>
      <c r="P8" s="69" t="s">
        <v>133</v>
      </c>
      <c r="Q8" s="69">
        <v>1</v>
      </c>
      <c r="R8" s="69" t="s">
        <v>133</v>
      </c>
      <c r="S8" s="69">
        <v>1</v>
      </c>
      <c r="T8" s="70">
        <v>2</v>
      </c>
    </row>
    <row r="9" spans="1:20" ht="19.5" customHeight="1">
      <c r="A9" s="132" t="s">
        <v>167</v>
      </c>
      <c r="B9" s="154"/>
      <c r="C9" s="64">
        <v>7</v>
      </c>
      <c r="D9" s="69">
        <v>4</v>
      </c>
      <c r="E9" s="70">
        <v>3</v>
      </c>
      <c r="F9" s="71" t="s">
        <v>8</v>
      </c>
      <c r="G9" s="69" t="s">
        <v>8</v>
      </c>
      <c r="H9" s="69" t="s">
        <v>0</v>
      </c>
      <c r="I9" s="69" t="s">
        <v>0</v>
      </c>
      <c r="J9" s="69">
        <v>3</v>
      </c>
      <c r="K9" s="69" t="s">
        <v>8</v>
      </c>
      <c r="L9" s="69" t="s">
        <v>0</v>
      </c>
      <c r="M9" s="69">
        <v>3</v>
      </c>
      <c r="N9" s="70">
        <v>1</v>
      </c>
      <c r="O9" s="71">
        <v>1</v>
      </c>
      <c r="P9" s="69" t="s">
        <v>0</v>
      </c>
      <c r="Q9" s="69">
        <v>1</v>
      </c>
      <c r="R9" s="69" t="s">
        <v>0</v>
      </c>
      <c r="S9" s="69">
        <v>4</v>
      </c>
      <c r="T9" s="70">
        <v>1</v>
      </c>
    </row>
    <row r="10" spans="1:20" ht="19.5" customHeight="1">
      <c r="A10" s="132" t="s">
        <v>168</v>
      </c>
      <c r="B10" s="154"/>
      <c r="C10" s="64">
        <v>1</v>
      </c>
      <c r="D10" s="69">
        <v>1</v>
      </c>
      <c r="E10" s="70" t="s">
        <v>4</v>
      </c>
      <c r="F10" s="71" t="s">
        <v>4</v>
      </c>
      <c r="G10" s="69" t="s">
        <v>4</v>
      </c>
      <c r="H10" s="69" t="s">
        <v>0</v>
      </c>
      <c r="I10" s="69">
        <v>1</v>
      </c>
      <c r="J10" s="69" t="s">
        <v>0</v>
      </c>
      <c r="K10" s="69" t="s">
        <v>4</v>
      </c>
      <c r="L10" s="69" t="s">
        <v>0</v>
      </c>
      <c r="M10" s="69" t="s">
        <v>0</v>
      </c>
      <c r="N10" s="70" t="s">
        <v>4</v>
      </c>
      <c r="O10" s="71">
        <v>1</v>
      </c>
      <c r="P10" s="69" t="s">
        <v>0</v>
      </c>
      <c r="Q10" s="69" t="s">
        <v>0</v>
      </c>
      <c r="R10" s="69" t="s">
        <v>0</v>
      </c>
      <c r="S10" s="69" t="s">
        <v>4</v>
      </c>
      <c r="T10" s="70" t="s">
        <v>0</v>
      </c>
    </row>
    <row r="11" spans="1:20" ht="19.5" customHeight="1">
      <c r="A11" s="132" t="s">
        <v>169</v>
      </c>
      <c r="B11" s="154"/>
      <c r="C11" s="64">
        <v>5</v>
      </c>
      <c r="D11" s="69">
        <v>4</v>
      </c>
      <c r="E11" s="70">
        <v>1</v>
      </c>
      <c r="F11" s="71" t="s">
        <v>8</v>
      </c>
      <c r="G11" s="69" t="s">
        <v>8</v>
      </c>
      <c r="H11" s="69" t="s">
        <v>0</v>
      </c>
      <c r="I11" s="69" t="s">
        <v>0</v>
      </c>
      <c r="J11" s="69" t="s">
        <v>8</v>
      </c>
      <c r="K11" s="69" t="s">
        <v>0</v>
      </c>
      <c r="L11" s="69" t="s">
        <v>8</v>
      </c>
      <c r="M11" s="69" t="s">
        <v>0</v>
      </c>
      <c r="N11" s="70">
        <v>5</v>
      </c>
      <c r="O11" s="71">
        <v>1</v>
      </c>
      <c r="P11" s="69" t="s">
        <v>0</v>
      </c>
      <c r="Q11" s="69" t="s">
        <v>0</v>
      </c>
      <c r="R11" s="69" t="s">
        <v>0</v>
      </c>
      <c r="S11" s="69">
        <v>4</v>
      </c>
      <c r="T11" s="70" t="s">
        <v>8</v>
      </c>
    </row>
    <row r="12" spans="1:20" ht="19.5" customHeight="1" thickBot="1">
      <c r="A12" s="132" t="s">
        <v>170</v>
      </c>
      <c r="B12" s="154"/>
      <c r="C12" s="64">
        <v>11</v>
      </c>
      <c r="D12" s="69">
        <v>6</v>
      </c>
      <c r="E12" s="70">
        <v>5</v>
      </c>
      <c r="F12" s="71" t="s">
        <v>8</v>
      </c>
      <c r="G12" s="69" t="s">
        <v>8</v>
      </c>
      <c r="H12" s="69" t="s">
        <v>0</v>
      </c>
      <c r="I12" s="69">
        <v>1</v>
      </c>
      <c r="J12" s="69" t="s">
        <v>0</v>
      </c>
      <c r="K12" s="69">
        <v>1</v>
      </c>
      <c r="L12" s="69" t="s">
        <v>0</v>
      </c>
      <c r="M12" s="69">
        <v>1</v>
      </c>
      <c r="N12" s="70">
        <v>8</v>
      </c>
      <c r="O12" s="71">
        <v>1</v>
      </c>
      <c r="P12" s="69" t="s">
        <v>8</v>
      </c>
      <c r="Q12" s="69" t="s">
        <v>0</v>
      </c>
      <c r="R12" s="69">
        <v>1</v>
      </c>
      <c r="S12" s="69">
        <v>6</v>
      </c>
      <c r="T12" s="70">
        <v>3</v>
      </c>
    </row>
    <row r="13" spans="1:20" ht="19.5" customHeight="1" thickBot="1">
      <c r="A13" s="242" t="s">
        <v>57</v>
      </c>
      <c r="B13" s="243"/>
      <c r="C13" s="72">
        <f aca="true" t="shared" si="0" ref="C13:T13">SUM(C7:C12)</f>
        <v>47</v>
      </c>
      <c r="D13" s="73">
        <f t="shared" si="0"/>
        <v>29</v>
      </c>
      <c r="E13" s="74">
        <f t="shared" si="0"/>
        <v>18</v>
      </c>
      <c r="F13" s="75">
        <f t="shared" si="0"/>
        <v>0</v>
      </c>
      <c r="G13" s="76">
        <f t="shared" si="0"/>
        <v>0</v>
      </c>
      <c r="H13" s="76">
        <f t="shared" si="0"/>
        <v>0</v>
      </c>
      <c r="I13" s="73">
        <f t="shared" si="0"/>
        <v>3</v>
      </c>
      <c r="J13" s="73">
        <f t="shared" si="0"/>
        <v>3</v>
      </c>
      <c r="K13" s="73">
        <f t="shared" si="0"/>
        <v>3</v>
      </c>
      <c r="L13" s="73">
        <f t="shared" si="0"/>
        <v>2</v>
      </c>
      <c r="M13" s="73">
        <f t="shared" si="0"/>
        <v>9</v>
      </c>
      <c r="N13" s="74">
        <f t="shared" si="0"/>
        <v>27</v>
      </c>
      <c r="O13" s="77">
        <f t="shared" si="0"/>
        <v>6</v>
      </c>
      <c r="P13" s="73">
        <f t="shared" si="0"/>
        <v>0</v>
      </c>
      <c r="Q13" s="73">
        <f t="shared" si="0"/>
        <v>2</v>
      </c>
      <c r="R13" s="73">
        <f t="shared" si="0"/>
        <v>2</v>
      </c>
      <c r="S13" s="73">
        <f t="shared" si="0"/>
        <v>26</v>
      </c>
      <c r="T13" s="78">
        <f t="shared" si="0"/>
        <v>11</v>
      </c>
    </row>
    <row r="15" spans="1:13" ht="14.25" customHeight="1">
      <c r="A15" s="257" t="s">
        <v>165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</row>
    <row r="16" spans="1:20" ht="20.25" customHeight="1" thickBot="1">
      <c r="A16" s="258" t="s">
        <v>205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9"/>
      <c r="T16" s="29"/>
    </row>
    <row r="17" spans="1:20" ht="32.25" customHeight="1">
      <c r="A17" s="62"/>
      <c r="B17" s="260" t="s">
        <v>56</v>
      </c>
      <c r="C17" s="262" t="s">
        <v>122</v>
      </c>
      <c r="D17" s="265" t="s">
        <v>101</v>
      </c>
      <c r="E17" s="266"/>
      <c r="F17" s="267" t="s">
        <v>104</v>
      </c>
      <c r="G17" s="268"/>
      <c r="H17" s="268"/>
      <c r="I17" s="268"/>
      <c r="J17" s="268"/>
      <c r="K17" s="268"/>
      <c r="L17" s="268"/>
      <c r="M17" s="268"/>
      <c r="N17" s="266"/>
      <c r="O17" s="267" t="s">
        <v>119</v>
      </c>
      <c r="P17" s="268"/>
      <c r="Q17" s="269"/>
      <c r="R17" s="270" t="s">
        <v>106</v>
      </c>
      <c r="S17" s="246"/>
      <c r="T17" s="247"/>
    </row>
    <row r="18" spans="1:20" ht="27" customHeight="1">
      <c r="A18" s="63"/>
      <c r="B18" s="261"/>
      <c r="C18" s="263"/>
      <c r="D18" s="163" t="s">
        <v>102</v>
      </c>
      <c r="E18" s="248" t="s">
        <v>103</v>
      </c>
      <c r="F18" s="251" t="s">
        <v>136</v>
      </c>
      <c r="G18" s="254" t="s">
        <v>137</v>
      </c>
      <c r="H18" s="254" t="s">
        <v>138</v>
      </c>
      <c r="I18" s="254" t="s">
        <v>139</v>
      </c>
      <c r="J18" s="254" t="s">
        <v>140</v>
      </c>
      <c r="K18" s="254" t="s">
        <v>141</v>
      </c>
      <c r="L18" s="254" t="s">
        <v>142</v>
      </c>
      <c r="M18" s="254" t="s">
        <v>143</v>
      </c>
      <c r="N18" s="283" t="s">
        <v>144</v>
      </c>
      <c r="O18" s="251" t="s">
        <v>45</v>
      </c>
      <c r="P18" s="254" t="s">
        <v>105</v>
      </c>
      <c r="Q18" s="254" t="s">
        <v>121</v>
      </c>
      <c r="R18" s="271"/>
      <c r="S18" s="246"/>
      <c r="T18" s="247"/>
    </row>
    <row r="19" spans="1:20" ht="30" customHeight="1">
      <c r="A19" s="4"/>
      <c r="B19" s="261"/>
      <c r="C19" s="263"/>
      <c r="D19" s="164"/>
      <c r="E19" s="249"/>
      <c r="F19" s="252"/>
      <c r="G19" s="255"/>
      <c r="H19" s="255"/>
      <c r="I19" s="255"/>
      <c r="J19" s="255"/>
      <c r="K19" s="255"/>
      <c r="L19" s="255"/>
      <c r="M19" s="255"/>
      <c r="N19" s="284"/>
      <c r="O19" s="252"/>
      <c r="P19" s="255"/>
      <c r="Q19" s="281"/>
      <c r="R19" s="271"/>
      <c r="S19" s="246"/>
      <c r="T19" s="247"/>
    </row>
    <row r="20" spans="1:21" ht="54.75" customHeight="1" thickBot="1">
      <c r="A20" s="244" t="s">
        <v>202</v>
      </c>
      <c r="B20" s="245"/>
      <c r="C20" s="264"/>
      <c r="D20" s="165"/>
      <c r="E20" s="250"/>
      <c r="F20" s="253"/>
      <c r="G20" s="256"/>
      <c r="H20" s="256"/>
      <c r="I20" s="256"/>
      <c r="J20" s="256"/>
      <c r="K20" s="256"/>
      <c r="L20" s="256"/>
      <c r="M20" s="256"/>
      <c r="N20" s="285"/>
      <c r="O20" s="253"/>
      <c r="P20" s="256"/>
      <c r="Q20" s="282"/>
      <c r="R20" s="272"/>
      <c r="S20" s="246"/>
      <c r="T20" s="247"/>
      <c r="U20" s="79"/>
    </row>
    <row r="21" spans="1:21" ht="27.75" customHeight="1">
      <c r="A21" s="157" t="s">
        <v>166</v>
      </c>
      <c r="B21" s="158"/>
      <c r="C21" s="68">
        <v>7</v>
      </c>
      <c r="D21" s="69">
        <v>5</v>
      </c>
      <c r="E21" s="70">
        <v>2</v>
      </c>
      <c r="F21" s="71" t="s">
        <v>0</v>
      </c>
      <c r="G21" s="69" t="s">
        <v>0</v>
      </c>
      <c r="H21" s="69" t="s">
        <v>0</v>
      </c>
      <c r="I21" s="69" t="s">
        <v>0</v>
      </c>
      <c r="J21" s="69" t="s">
        <v>0</v>
      </c>
      <c r="K21" s="69">
        <v>1</v>
      </c>
      <c r="L21" s="69">
        <v>1</v>
      </c>
      <c r="M21" s="69">
        <v>1</v>
      </c>
      <c r="N21" s="70">
        <v>4</v>
      </c>
      <c r="O21" s="71">
        <v>3</v>
      </c>
      <c r="P21" s="69" t="s">
        <v>8</v>
      </c>
      <c r="Q21" s="69">
        <v>1</v>
      </c>
      <c r="R21" s="70">
        <v>3</v>
      </c>
      <c r="S21" s="79"/>
      <c r="T21" s="79"/>
      <c r="U21" s="79"/>
    </row>
    <row r="22" spans="1:21" ht="22.5" customHeight="1">
      <c r="A22" s="132" t="s">
        <v>161</v>
      </c>
      <c r="B22" s="154"/>
      <c r="C22" s="68">
        <v>4</v>
      </c>
      <c r="D22" s="69">
        <v>2</v>
      </c>
      <c r="E22" s="70">
        <v>2</v>
      </c>
      <c r="F22" s="71" t="s">
        <v>0</v>
      </c>
      <c r="G22" s="69" t="s">
        <v>0</v>
      </c>
      <c r="H22" s="69" t="s">
        <v>0</v>
      </c>
      <c r="I22" s="69" t="s">
        <v>0</v>
      </c>
      <c r="J22" s="69" t="s">
        <v>0</v>
      </c>
      <c r="K22" s="69" t="s">
        <v>0</v>
      </c>
      <c r="L22" s="69" t="s">
        <v>0</v>
      </c>
      <c r="M22" s="69">
        <v>1</v>
      </c>
      <c r="N22" s="70">
        <v>3</v>
      </c>
      <c r="O22" s="71">
        <v>2</v>
      </c>
      <c r="P22" s="69" t="s">
        <v>133</v>
      </c>
      <c r="Q22" s="69">
        <v>2</v>
      </c>
      <c r="R22" s="70" t="s">
        <v>0</v>
      </c>
      <c r="S22" s="79"/>
      <c r="T22" s="79"/>
      <c r="U22" s="79"/>
    </row>
    <row r="23" spans="1:21" ht="33" customHeight="1">
      <c r="A23" s="132" t="s">
        <v>167</v>
      </c>
      <c r="B23" s="154"/>
      <c r="C23" s="68">
        <v>4</v>
      </c>
      <c r="D23" s="69">
        <v>2</v>
      </c>
      <c r="E23" s="70">
        <v>2</v>
      </c>
      <c r="F23" s="71" t="s">
        <v>0</v>
      </c>
      <c r="G23" s="69" t="s">
        <v>0</v>
      </c>
      <c r="H23" s="69" t="s">
        <v>0</v>
      </c>
      <c r="I23" s="69" t="s">
        <v>0</v>
      </c>
      <c r="J23" s="69">
        <v>1</v>
      </c>
      <c r="K23" s="69" t="s">
        <v>0</v>
      </c>
      <c r="L23" s="69" t="s">
        <v>0</v>
      </c>
      <c r="M23" s="69">
        <v>3</v>
      </c>
      <c r="N23" s="70" t="s">
        <v>8</v>
      </c>
      <c r="O23" s="71">
        <v>1</v>
      </c>
      <c r="P23" s="69" t="s">
        <v>0</v>
      </c>
      <c r="Q23" s="69">
        <v>2</v>
      </c>
      <c r="R23" s="70">
        <v>1</v>
      </c>
      <c r="S23" s="79"/>
      <c r="T23" s="79"/>
      <c r="U23" s="79"/>
    </row>
    <row r="24" spans="1:20" ht="19.5" customHeight="1">
      <c r="A24" s="132" t="s">
        <v>168</v>
      </c>
      <c r="B24" s="154"/>
      <c r="C24" s="68">
        <f>SUM(F24:N24)</f>
        <v>2</v>
      </c>
      <c r="D24" s="69">
        <v>2</v>
      </c>
      <c r="E24" s="70" t="s">
        <v>0</v>
      </c>
      <c r="F24" s="71" t="s">
        <v>0</v>
      </c>
      <c r="G24" s="69" t="s">
        <v>0</v>
      </c>
      <c r="H24" s="69" t="s">
        <v>0</v>
      </c>
      <c r="I24" s="69">
        <v>1</v>
      </c>
      <c r="J24" s="69" t="s">
        <v>0</v>
      </c>
      <c r="K24" s="69" t="s">
        <v>4</v>
      </c>
      <c r="L24" s="69">
        <v>1</v>
      </c>
      <c r="M24" s="69" t="s">
        <v>0</v>
      </c>
      <c r="N24" s="70" t="s">
        <v>4</v>
      </c>
      <c r="O24" s="71">
        <v>2</v>
      </c>
      <c r="P24" s="69" t="s">
        <v>4</v>
      </c>
      <c r="Q24" s="69" t="s">
        <v>0</v>
      </c>
      <c r="R24" s="70" t="s">
        <v>0</v>
      </c>
      <c r="S24" s="79"/>
      <c r="T24" s="79"/>
    </row>
    <row r="25" spans="1:20" ht="19.5" customHeight="1">
      <c r="A25" s="132" t="s">
        <v>169</v>
      </c>
      <c r="B25" s="154"/>
      <c r="C25" s="68">
        <v>4</v>
      </c>
      <c r="D25" s="69">
        <v>3</v>
      </c>
      <c r="E25" s="70">
        <v>1</v>
      </c>
      <c r="F25" s="71" t="s">
        <v>0</v>
      </c>
      <c r="G25" s="69" t="s">
        <v>0</v>
      </c>
      <c r="H25" s="69" t="s">
        <v>0</v>
      </c>
      <c r="I25" s="69" t="s">
        <v>0</v>
      </c>
      <c r="J25" s="69" t="s">
        <v>0</v>
      </c>
      <c r="K25" s="69" t="s">
        <v>0</v>
      </c>
      <c r="L25" s="69" t="s">
        <v>0</v>
      </c>
      <c r="M25" s="69" t="s">
        <v>0</v>
      </c>
      <c r="N25" s="70">
        <v>4</v>
      </c>
      <c r="O25" s="71">
        <v>3</v>
      </c>
      <c r="P25" s="69" t="s">
        <v>0</v>
      </c>
      <c r="Q25" s="69" t="s">
        <v>0</v>
      </c>
      <c r="R25" s="70">
        <v>1</v>
      </c>
      <c r="S25" s="79"/>
      <c r="T25" s="79"/>
    </row>
    <row r="26" spans="1:20" ht="19.5" customHeight="1" thickBot="1">
      <c r="A26" s="132" t="s">
        <v>170</v>
      </c>
      <c r="B26" s="154"/>
      <c r="C26" s="68">
        <v>3</v>
      </c>
      <c r="D26" s="69">
        <v>2</v>
      </c>
      <c r="E26" s="70">
        <v>1</v>
      </c>
      <c r="F26" s="71" t="s">
        <v>0</v>
      </c>
      <c r="G26" s="69" t="s">
        <v>0</v>
      </c>
      <c r="H26" s="69" t="s">
        <v>0</v>
      </c>
      <c r="I26" s="69" t="s">
        <v>8</v>
      </c>
      <c r="J26" s="69" t="s">
        <v>0</v>
      </c>
      <c r="K26" s="69" t="s">
        <v>0</v>
      </c>
      <c r="L26" s="69" t="s">
        <v>0</v>
      </c>
      <c r="M26" s="69" t="s">
        <v>8</v>
      </c>
      <c r="N26" s="70">
        <v>3</v>
      </c>
      <c r="O26" s="71">
        <v>2</v>
      </c>
      <c r="P26" s="69" t="s">
        <v>8</v>
      </c>
      <c r="Q26" s="69" t="s">
        <v>0</v>
      </c>
      <c r="R26" s="70">
        <v>1</v>
      </c>
      <c r="S26" s="79"/>
      <c r="T26" s="79"/>
    </row>
    <row r="27" spans="1:20" ht="19.5" customHeight="1" thickBot="1">
      <c r="A27" s="242" t="s">
        <v>57</v>
      </c>
      <c r="B27" s="243"/>
      <c r="C27" s="72">
        <f aca="true" t="shared" si="1" ref="C27:R27">SUM(C21:C26)</f>
        <v>24</v>
      </c>
      <c r="D27" s="73">
        <f t="shared" si="1"/>
        <v>16</v>
      </c>
      <c r="E27" s="74">
        <f t="shared" si="1"/>
        <v>8</v>
      </c>
      <c r="F27" s="77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1</v>
      </c>
      <c r="J27" s="73">
        <f t="shared" si="1"/>
        <v>1</v>
      </c>
      <c r="K27" s="73">
        <f t="shared" si="1"/>
        <v>1</v>
      </c>
      <c r="L27" s="73">
        <f t="shared" si="1"/>
        <v>2</v>
      </c>
      <c r="M27" s="73">
        <f t="shared" si="1"/>
        <v>5</v>
      </c>
      <c r="N27" s="74">
        <f t="shared" si="1"/>
        <v>14</v>
      </c>
      <c r="O27" s="77">
        <f t="shared" si="1"/>
        <v>13</v>
      </c>
      <c r="P27" s="73">
        <f t="shared" si="1"/>
        <v>0</v>
      </c>
      <c r="Q27" s="73">
        <f t="shared" si="1"/>
        <v>5</v>
      </c>
      <c r="R27" s="74">
        <f t="shared" si="1"/>
        <v>6</v>
      </c>
      <c r="S27" s="79"/>
      <c r="T27" s="79"/>
    </row>
    <row r="28" spans="1:20" ht="11.25" customHeight="1">
      <c r="A28" s="29"/>
      <c r="B28" s="29"/>
      <c r="C28" s="101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79"/>
      <c r="T28" s="79"/>
    </row>
    <row r="29" spans="1:29" ht="19.5" customHeight="1" thickBot="1">
      <c r="A29" s="29"/>
      <c r="B29" s="98" t="s">
        <v>149</v>
      </c>
      <c r="C29" s="101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240" t="s">
        <v>207</v>
      </c>
      <c r="Q29" s="241"/>
      <c r="R29" s="241"/>
      <c r="S29" s="241"/>
      <c r="T29" s="241"/>
      <c r="U29" s="97"/>
      <c r="V29" s="97"/>
      <c r="W29" s="97"/>
      <c r="X29" s="97"/>
      <c r="Y29" s="97"/>
      <c r="Z29" s="97"/>
      <c r="AA29" s="97"/>
      <c r="AB29" s="97"/>
      <c r="AC29" s="97"/>
    </row>
    <row r="30" spans="1:20" ht="14.25" customHeight="1" thickBot="1">
      <c r="A30" s="326" t="s">
        <v>56</v>
      </c>
      <c r="B30" s="279"/>
      <c r="C30" s="279"/>
      <c r="D30" s="279"/>
      <c r="E30" s="279"/>
      <c r="F30" s="279"/>
      <c r="G30" s="280"/>
      <c r="H30" s="278" t="s">
        <v>148</v>
      </c>
      <c r="I30" s="279"/>
      <c r="J30" s="279"/>
      <c r="K30" s="280"/>
      <c r="L30" s="278" t="s">
        <v>150</v>
      </c>
      <c r="M30" s="279"/>
      <c r="N30" s="279"/>
      <c r="O30" s="280"/>
      <c r="P30" s="278" t="s">
        <v>158</v>
      </c>
      <c r="Q30" s="279"/>
      <c r="R30" s="279"/>
      <c r="S30" s="279"/>
      <c r="T30" s="325"/>
    </row>
    <row r="31" spans="1:20" ht="33" customHeight="1">
      <c r="A31" s="322" t="s">
        <v>151</v>
      </c>
      <c r="B31" s="323"/>
      <c r="C31" s="323"/>
      <c r="D31" s="323"/>
      <c r="E31" s="323"/>
      <c r="F31" s="323"/>
      <c r="G31" s="323"/>
      <c r="H31" s="277">
        <v>1</v>
      </c>
      <c r="I31" s="277"/>
      <c r="J31" s="277"/>
      <c r="K31" s="277"/>
      <c r="L31" s="277" t="s">
        <v>154</v>
      </c>
      <c r="M31" s="277"/>
      <c r="N31" s="277"/>
      <c r="O31" s="277"/>
      <c r="P31" s="319" t="s">
        <v>159</v>
      </c>
      <c r="Q31" s="320"/>
      <c r="R31" s="320"/>
      <c r="S31" s="320"/>
      <c r="T31" s="321"/>
    </row>
    <row r="32" spans="1:20" ht="19.5" customHeight="1">
      <c r="A32" s="315" t="s">
        <v>152</v>
      </c>
      <c r="B32" s="316"/>
      <c r="C32" s="316"/>
      <c r="D32" s="316"/>
      <c r="E32" s="316"/>
      <c r="F32" s="316"/>
      <c r="G32" s="316"/>
      <c r="H32" s="317">
        <v>9</v>
      </c>
      <c r="I32" s="317"/>
      <c r="J32" s="317"/>
      <c r="K32" s="317"/>
      <c r="L32" s="317" t="s">
        <v>153</v>
      </c>
      <c r="M32" s="317"/>
      <c r="N32" s="317"/>
      <c r="O32" s="317"/>
      <c r="P32" s="317"/>
      <c r="Q32" s="317"/>
      <c r="R32" s="317"/>
      <c r="S32" s="317"/>
      <c r="T32" s="327"/>
    </row>
    <row r="33" spans="1:20" ht="16.5" customHeight="1">
      <c r="A33" s="315" t="s">
        <v>155</v>
      </c>
      <c r="B33" s="316"/>
      <c r="C33" s="316"/>
      <c r="D33" s="316"/>
      <c r="E33" s="316"/>
      <c r="F33" s="316"/>
      <c r="G33" s="316"/>
      <c r="H33" s="317" t="s">
        <v>160</v>
      </c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27"/>
    </row>
    <row r="34" spans="1:20" ht="14.25" customHeight="1">
      <c r="A34" s="315" t="s">
        <v>156</v>
      </c>
      <c r="B34" s="316"/>
      <c r="C34" s="316"/>
      <c r="D34" s="316"/>
      <c r="E34" s="316"/>
      <c r="F34" s="316"/>
      <c r="G34" s="316"/>
      <c r="H34" s="317">
        <v>53</v>
      </c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27"/>
    </row>
    <row r="35" spans="1:20" ht="15" customHeight="1" thickBot="1">
      <c r="A35" s="329" t="s">
        <v>157</v>
      </c>
      <c r="B35" s="330"/>
      <c r="C35" s="330"/>
      <c r="D35" s="330"/>
      <c r="E35" s="330"/>
      <c r="F35" s="330"/>
      <c r="G35" s="330"/>
      <c r="H35" s="318">
        <v>7</v>
      </c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28"/>
    </row>
    <row r="36" spans="1:20" ht="15" customHeight="1">
      <c r="A36" s="102"/>
      <c r="B36" s="102"/>
      <c r="C36" s="102"/>
      <c r="D36" s="102"/>
      <c r="E36" s="102"/>
      <c r="F36" s="102"/>
      <c r="G36" s="102"/>
      <c r="H36" s="103" t="s">
        <v>198</v>
      </c>
      <c r="I36" s="102"/>
      <c r="J36" s="102"/>
      <c r="K36" s="102"/>
      <c r="L36" s="79"/>
      <c r="M36" s="79"/>
      <c r="N36" s="79"/>
      <c r="O36" s="79"/>
      <c r="P36" s="79"/>
      <c r="Q36" s="79"/>
      <c r="R36" s="79"/>
      <c r="S36" s="79"/>
      <c r="T36" s="79"/>
    </row>
    <row r="37" spans="1:20" ht="14.25">
      <c r="A37" s="121"/>
      <c r="B37" s="121"/>
      <c r="C37" s="121"/>
      <c r="D37" s="121"/>
      <c r="E37" s="121"/>
      <c r="F37" s="121"/>
      <c r="G37" s="121"/>
      <c r="H37" s="122"/>
      <c r="I37" s="121"/>
      <c r="J37" s="121"/>
      <c r="K37" s="121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9.5" customHeight="1">
      <c r="A38" s="324">
        <v>29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</row>
    <row r="39" ht="19.5" customHeight="1"/>
    <row r="40" ht="19.5" customHeight="1"/>
    <row r="41" ht="19.5" customHeight="1">
      <c r="U41" s="81"/>
    </row>
    <row r="42" ht="19.5" customHeight="1">
      <c r="U42" s="81"/>
    </row>
    <row r="44" spans="1:20" ht="14.25">
      <c r="A44" s="99"/>
      <c r="C44" s="100"/>
      <c r="D44" s="100"/>
      <c r="E44" s="100"/>
      <c r="F44" s="100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ht="14.25" customHeight="1"/>
    <row r="46" ht="29.25" customHeight="1"/>
  </sheetData>
  <mergeCells count="84">
    <mergeCell ref="A38:T38"/>
    <mergeCell ref="P30:T30"/>
    <mergeCell ref="H34:K34"/>
    <mergeCell ref="A30:G30"/>
    <mergeCell ref="H30:K30"/>
    <mergeCell ref="L32:O35"/>
    <mergeCell ref="P32:T35"/>
    <mergeCell ref="A35:G35"/>
    <mergeCell ref="H31:K31"/>
    <mergeCell ref="A34:G34"/>
    <mergeCell ref="A33:G33"/>
    <mergeCell ref="H33:K33"/>
    <mergeCell ref="H35:K35"/>
    <mergeCell ref="P31:T31"/>
    <mergeCell ref="A32:G32"/>
    <mergeCell ref="H32:K32"/>
    <mergeCell ref="A31:G31"/>
    <mergeCell ref="L4:L6"/>
    <mergeCell ref="M4:M6"/>
    <mergeCell ref="A8:B8"/>
    <mergeCell ref="A6:B6"/>
    <mergeCell ref="A7:B7"/>
    <mergeCell ref="D4:D6"/>
    <mergeCell ref="E4:E6"/>
    <mergeCell ref="A9:B9"/>
    <mergeCell ref="A10:B10"/>
    <mergeCell ref="G2:T2"/>
    <mergeCell ref="B3:B5"/>
    <mergeCell ref="C3:C6"/>
    <mergeCell ref="D3:E3"/>
    <mergeCell ref="F3:N3"/>
    <mergeCell ref="O3:Q3"/>
    <mergeCell ref="R3:R6"/>
    <mergeCell ref="S3:S6"/>
    <mergeCell ref="N4:N6"/>
    <mergeCell ref="O4:O6"/>
    <mergeCell ref="A25:B25"/>
    <mergeCell ref="T3:T6"/>
    <mergeCell ref="F4:F6"/>
    <mergeCell ref="G4:G6"/>
    <mergeCell ref="H4:H6"/>
    <mergeCell ref="I4:I6"/>
    <mergeCell ref="J4:J6"/>
    <mergeCell ref="K4:K6"/>
    <mergeCell ref="P4:P6"/>
    <mergeCell ref="Q4:Q6"/>
    <mergeCell ref="L31:O31"/>
    <mergeCell ref="L30:O30"/>
    <mergeCell ref="P18:P20"/>
    <mergeCell ref="Q18:Q20"/>
    <mergeCell ref="L18:L20"/>
    <mergeCell ref="M18:M20"/>
    <mergeCell ref="N18:N20"/>
    <mergeCell ref="O18:O20"/>
    <mergeCell ref="K18:K20"/>
    <mergeCell ref="A1:L1"/>
    <mergeCell ref="A15:M15"/>
    <mergeCell ref="A16:R16"/>
    <mergeCell ref="B17:B19"/>
    <mergeCell ref="C17:C20"/>
    <mergeCell ref="D17:E17"/>
    <mergeCell ref="F17:N17"/>
    <mergeCell ref="O17:Q17"/>
    <mergeCell ref="R17:R20"/>
    <mergeCell ref="A20:B20"/>
    <mergeCell ref="S17:S20"/>
    <mergeCell ref="T17:T20"/>
    <mergeCell ref="D18:D20"/>
    <mergeCell ref="E18:E20"/>
    <mergeCell ref="F18:F20"/>
    <mergeCell ref="G18:G20"/>
    <mergeCell ref="H18:H20"/>
    <mergeCell ref="I18:I20"/>
    <mergeCell ref="J18:J20"/>
    <mergeCell ref="P29:T29"/>
    <mergeCell ref="A26:B26"/>
    <mergeCell ref="A27:B27"/>
    <mergeCell ref="A11:B11"/>
    <mergeCell ref="A12:B12"/>
    <mergeCell ref="A13:B13"/>
    <mergeCell ref="A21:B21"/>
    <mergeCell ref="A22:B22"/>
    <mergeCell ref="A23:B23"/>
    <mergeCell ref="A24:B24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2006-03-28T00:21:15Z</dcterms:modified>
  <cp:category/>
  <cp:version/>
  <cp:contentType/>
  <cp:contentStatus/>
</cp:coreProperties>
</file>